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545" activeTab="2"/>
  </bookViews>
  <sheets>
    <sheet name="Pencapaian" sheetId="6" r:id="rId1"/>
    <sheet name="Anggaran" sheetId="1" r:id="rId2"/>
    <sheet name="Tujuan dan Sasaran" sheetId="3" r:id="rId3"/>
    <sheet name="Rencana Program" sheetId="4" r:id="rId4"/>
    <sheet name="Indikator" sheetId="5" r:id="rId5"/>
  </sheets>
  <definedNames>
    <definedName name="_xlnm.Print_Titles" localSheetId="1">Anggaran!$5:$6</definedName>
    <definedName name="_xlnm.Print_Titles" localSheetId="4">Indikator!$4:$6</definedName>
    <definedName name="_xlnm.Print_Titles" localSheetId="0">Pencapaian!$5:$6</definedName>
    <definedName name="_xlnm.Print_Titles" localSheetId="3">'Rencana Program'!$6:$8</definedName>
    <definedName name="_xlnm.Print_Titles" localSheetId="2">'Tujuan dan Sasaran'!$5:$7</definedName>
  </definedNames>
  <calcPr calcId="124519"/>
</workbook>
</file>

<file path=xl/calcChain.xml><?xml version="1.0" encoding="utf-8"?>
<calcChain xmlns="http://schemas.openxmlformats.org/spreadsheetml/2006/main">
  <c r="B80" i="5"/>
  <c r="B79"/>
  <c r="B70"/>
  <c r="K70" i="4" s="1"/>
  <c r="K16"/>
  <c r="R50" i="1"/>
  <c r="R52"/>
  <c r="AA31" i="4"/>
  <c r="K31"/>
  <c r="E106" i="5"/>
  <c r="E102"/>
  <c r="E98"/>
  <c r="E95"/>
  <c r="E90"/>
  <c r="E86"/>
  <c r="E83"/>
  <c r="E80"/>
  <c r="E76"/>
  <c r="E70"/>
  <c r="E73"/>
  <c r="F65"/>
  <c r="E65"/>
  <c r="F60"/>
  <c r="G60"/>
  <c r="H60"/>
  <c r="E60"/>
  <c r="F55"/>
  <c r="G55"/>
  <c r="H55"/>
  <c r="E55"/>
  <c r="F52"/>
  <c r="G52"/>
  <c r="H52"/>
  <c r="E52"/>
  <c r="F49"/>
  <c r="G49"/>
  <c r="H49"/>
  <c r="E49"/>
  <c r="F46"/>
  <c r="G46"/>
  <c r="H46"/>
  <c r="E46"/>
  <c r="F43"/>
  <c r="G43"/>
  <c r="H43"/>
  <c r="E43"/>
  <c r="F40"/>
  <c r="G40"/>
  <c r="H40"/>
  <c r="E40"/>
  <c r="F35"/>
  <c r="G35"/>
  <c r="H35"/>
  <c r="E35"/>
  <c r="F32"/>
  <c r="G32"/>
  <c r="H32"/>
  <c r="E32"/>
  <c r="F29"/>
  <c r="G29"/>
  <c r="H29"/>
  <c r="E29"/>
  <c r="F23"/>
  <c r="G23"/>
  <c r="H23"/>
  <c r="E23"/>
  <c r="F20"/>
  <c r="G20"/>
  <c r="H20"/>
  <c r="E20"/>
  <c r="F17"/>
  <c r="G17"/>
  <c r="H17"/>
  <c r="E17"/>
  <c r="F14"/>
  <c r="G14"/>
  <c r="H14"/>
  <c r="E14"/>
  <c r="E11"/>
  <c r="F11"/>
  <c r="G11"/>
  <c r="H11"/>
  <c r="D11"/>
  <c r="H8"/>
  <c r="G8"/>
  <c r="F8"/>
  <c r="E8"/>
  <c r="D8"/>
  <c r="S94" i="4"/>
  <c r="S89"/>
  <c r="AA85"/>
  <c r="S69"/>
  <c r="W66"/>
  <c r="W65" s="1"/>
  <c r="U65"/>
  <c r="S65"/>
  <c r="U98"/>
  <c r="W98" s="1"/>
  <c r="U95"/>
  <c r="F102" i="5" s="1"/>
  <c r="U92" i="4"/>
  <c r="W92" s="1"/>
  <c r="U90"/>
  <c r="W86"/>
  <c r="Y86" s="1"/>
  <c r="H90" i="5" s="1"/>
  <c r="U86" i="4"/>
  <c r="F90" i="5" s="1"/>
  <c r="U82" i="4"/>
  <c r="W82" s="1"/>
  <c r="Y82" s="1"/>
  <c r="U80"/>
  <c r="F83" i="5" s="1"/>
  <c r="U78" i="4"/>
  <c r="F80" i="5" s="1"/>
  <c r="W74" i="4"/>
  <c r="Y74" s="1"/>
  <c r="H76" i="5" s="1"/>
  <c r="U74" i="4"/>
  <c r="F76" i="5" s="1"/>
  <c r="U72" i="4"/>
  <c r="F73" i="5" s="1"/>
  <c r="Y61" i="4"/>
  <c r="W61"/>
  <c r="U61"/>
  <c r="S61"/>
  <c r="S42"/>
  <c r="W42"/>
  <c r="Y42"/>
  <c r="U12"/>
  <c r="S12"/>
  <c r="W12"/>
  <c r="Y12"/>
  <c r="W72" l="1"/>
  <c r="G73" i="5" s="1"/>
  <c r="W78" i="4"/>
  <c r="G80" i="5" s="1"/>
  <c r="U89" i="4"/>
  <c r="W80"/>
  <c r="W90"/>
  <c r="W89" s="1"/>
  <c r="Y98"/>
  <c r="H106" i="5" s="1"/>
  <c r="G106"/>
  <c r="Y92" i="4"/>
  <c r="H98" i="5" s="1"/>
  <c r="G98"/>
  <c r="F98"/>
  <c r="F106"/>
  <c r="G90"/>
  <c r="Y72" i="4"/>
  <c r="AA72" s="1"/>
  <c r="W95"/>
  <c r="Y66"/>
  <c r="U94"/>
  <c r="G65" i="5"/>
  <c r="F95"/>
  <c r="AA74" i="4"/>
  <c r="G76" i="5"/>
  <c r="D76"/>
  <c r="B76"/>
  <c r="B54" i="6" s="1"/>
  <c r="B54" i="1" s="1"/>
  <c r="AC70" i="4"/>
  <c r="U70"/>
  <c r="Q70"/>
  <c r="H12" i="1"/>
  <c r="I12"/>
  <c r="J12"/>
  <c r="K12"/>
  <c r="L12"/>
  <c r="Q12" s="1"/>
  <c r="H14"/>
  <c r="I14"/>
  <c r="J14"/>
  <c r="K14"/>
  <c r="L14"/>
  <c r="Q14" s="1"/>
  <c r="H16"/>
  <c r="I16"/>
  <c r="N16" s="1"/>
  <c r="J16"/>
  <c r="O16" s="1"/>
  <c r="K16"/>
  <c r="P16" s="1"/>
  <c r="L16"/>
  <c r="Q16" s="1"/>
  <c r="H18"/>
  <c r="I18"/>
  <c r="J18"/>
  <c r="O18" s="1"/>
  <c r="K18"/>
  <c r="L18"/>
  <c r="H20"/>
  <c r="I20"/>
  <c r="N20" s="1"/>
  <c r="J20"/>
  <c r="K20"/>
  <c r="L20"/>
  <c r="Q20" s="1"/>
  <c r="H22"/>
  <c r="I22"/>
  <c r="N22" s="1"/>
  <c r="J22"/>
  <c r="O22" s="1"/>
  <c r="K22"/>
  <c r="P22" s="1"/>
  <c r="L22"/>
  <c r="Q22" s="1"/>
  <c r="H24"/>
  <c r="I24"/>
  <c r="J24"/>
  <c r="K24"/>
  <c r="L24"/>
  <c r="Q24" s="1"/>
  <c r="H26"/>
  <c r="I26"/>
  <c r="N26" s="1"/>
  <c r="J26"/>
  <c r="O26" s="1"/>
  <c r="K26"/>
  <c r="L26"/>
  <c r="Q26" s="1"/>
  <c r="H30"/>
  <c r="I30"/>
  <c r="N30" s="1"/>
  <c r="J30"/>
  <c r="O30" s="1"/>
  <c r="K30"/>
  <c r="L30"/>
  <c r="Q30" s="1"/>
  <c r="H32"/>
  <c r="I32"/>
  <c r="J32"/>
  <c r="K32"/>
  <c r="L32"/>
  <c r="H34"/>
  <c r="I34"/>
  <c r="J34"/>
  <c r="O34" s="1"/>
  <c r="K34"/>
  <c r="P34" s="1"/>
  <c r="L34"/>
  <c r="Q34" s="1"/>
  <c r="H36"/>
  <c r="I36"/>
  <c r="J36"/>
  <c r="K36"/>
  <c r="L36"/>
  <c r="Q36" s="1"/>
  <c r="H38"/>
  <c r="I38"/>
  <c r="N38" s="1"/>
  <c r="J38"/>
  <c r="O38" s="1"/>
  <c r="K38"/>
  <c r="P38" s="1"/>
  <c r="L38"/>
  <c r="Q38" s="1"/>
  <c r="H42"/>
  <c r="I42"/>
  <c r="J42"/>
  <c r="O42" s="1"/>
  <c r="K42"/>
  <c r="P42" s="1"/>
  <c r="L42"/>
  <c r="Q42" s="1"/>
  <c r="H46"/>
  <c r="I46"/>
  <c r="N46" s="1"/>
  <c r="J46"/>
  <c r="K46"/>
  <c r="L46"/>
  <c r="H49"/>
  <c r="I49"/>
  <c r="J49"/>
  <c r="K49"/>
  <c r="L49"/>
  <c r="H52"/>
  <c r="I52"/>
  <c r="N52" s="1"/>
  <c r="J52"/>
  <c r="K52"/>
  <c r="L52"/>
  <c r="H53"/>
  <c r="I53"/>
  <c r="J53"/>
  <c r="K53"/>
  <c r="L53"/>
  <c r="H50"/>
  <c r="I50"/>
  <c r="N50" s="1"/>
  <c r="J50"/>
  <c r="O50" s="1"/>
  <c r="K50"/>
  <c r="P50" s="1"/>
  <c r="L50"/>
  <c r="I10"/>
  <c r="J10"/>
  <c r="K10"/>
  <c r="L10"/>
  <c r="Q10" s="1"/>
  <c r="H10"/>
  <c r="AC95" i="4"/>
  <c r="AC92"/>
  <c r="AC90"/>
  <c r="AC98"/>
  <c r="B92" i="5"/>
  <c r="B75"/>
  <c r="Q66" i="4"/>
  <c r="Q65" s="1"/>
  <c r="Q62"/>
  <c r="Q61" s="1"/>
  <c r="Q58"/>
  <c r="AA58" s="1"/>
  <c r="Q55"/>
  <c r="Q52"/>
  <c r="AA52" s="1"/>
  <c r="Q49"/>
  <c r="AA49" s="1"/>
  <c r="Q46"/>
  <c r="AA36"/>
  <c r="Q28"/>
  <c r="Q25"/>
  <c r="AC22"/>
  <c r="Q22"/>
  <c r="Q19"/>
  <c r="AC86"/>
  <c r="AC82"/>
  <c r="AC80"/>
  <c r="AC78"/>
  <c r="AC74"/>
  <c r="AC72"/>
  <c r="AC66"/>
  <c r="AC62"/>
  <c r="AC58"/>
  <c r="AC55"/>
  <c r="AC52"/>
  <c r="AC49"/>
  <c r="AC46"/>
  <c r="AC43"/>
  <c r="AC39"/>
  <c r="AC36"/>
  <c r="AC34"/>
  <c r="AC28"/>
  <c r="AC25"/>
  <c r="AC19"/>
  <c r="AC16"/>
  <c r="AC13"/>
  <c r="B108" i="5"/>
  <c r="B106"/>
  <c r="K98" i="4" s="1"/>
  <c r="B104" i="5"/>
  <c r="B102"/>
  <c r="K95" i="4" s="1"/>
  <c r="B101" i="5"/>
  <c r="K94" i="4" s="1"/>
  <c r="A101" i="5"/>
  <c r="B100"/>
  <c r="B98"/>
  <c r="K92" i="4" s="1"/>
  <c r="B97" i="5"/>
  <c r="B95"/>
  <c r="K90" i="4" s="1"/>
  <c r="B94" i="5"/>
  <c r="K89" i="4" s="1"/>
  <c r="A94" i="5"/>
  <c r="B90"/>
  <c r="K86" i="4" s="1"/>
  <c r="B89" i="5"/>
  <c r="K85" i="4" s="1"/>
  <c r="A89" i="5"/>
  <c r="B88"/>
  <c r="B86"/>
  <c r="K82" i="4" s="1"/>
  <c r="B85" i="5"/>
  <c r="B83"/>
  <c r="K80" i="4" s="1"/>
  <c r="B82" i="5"/>
  <c r="K78" i="4"/>
  <c r="B73" i="5"/>
  <c r="K72" i="4" s="1"/>
  <c r="K77"/>
  <c r="A79" i="5"/>
  <c r="B72"/>
  <c r="B78" s="1"/>
  <c r="B55" i="6" s="1"/>
  <c r="B55" i="1" s="1"/>
  <c r="B69" i="5"/>
  <c r="K69" i="4" s="1"/>
  <c r="N52" i="6"/>
  <c r="S52" s="1"/>
  <c r="M52"/>
  <c r="R52" s="1"/>
  <c r="L52"/>
  <c r="Q52" s="1"/>
  <c r="K52"/>
  <c r="O52" s="1"/>
  <c r="T52" s="1"/>
  <c r="N50"/>
  <c r="S50" s="1"/>
  <c r="M50"/>
  <c r="R50" s="1"/>
  <c r="L50"/>
  <c r="Q50" s="1"/>
  <c r="K50"/>
  <c r="O50" s="1"/>
  <c r="T50" s="1"/>
  <c r="N46"/>
  <c r="S46" s="1"/>
  <c r="M46"/>
  <c r="R46" s="1"/>
  <c r="L46"/>
  <c r="Q46" s="1"/>
  <c r="K46"/>
  <c r="O46" s="1"/>
  <c r="T46" s="1"/>
  <c r="I55" i="5"/>
  <c r="B59" i="3"/>
  <c r="K22" i="6"/>
  <c r="O22" s="1"/>
  <c r="T22" s="1"/>
  <c r="L22"/>
  <c r="M22"/>
  <c r="R22" s="1"/>
  <c r="N22"/>
  <c r="S22" s="1"/>
  <c r="K24"/>
  <c r="O24" s="1"/>
  <c r="T24" s="1"/>
  <c r="L24"/>
  <c r="M24"/>
  <c r="R24" s="1"/>
  <c r="N24"/>
  <c r="S24" s="1"/>
  <c r="K26"/>
  <c r="O26" s="1"/>
  <c r="T26" s="1"/>
  <c r="L26"/>
  <c r="Q26" s="1"/>
  <c r="M26"/>
  <c r="R26" s="1"/>
  <c r="N26"/>
  <c r="S26" s="1"/>
  <c r="K30"/>
  <c r="O30" s="1"/>
  <c r="T30" s="1"/>
  <c r="L30"/>
  <c r="Q30" s="1"/>
  <c r="M30"/>
  <c r="R30" s="1"/>
  <c r="N30"/>
  <c r="K32"/>
  <c r="O32" s="1"/>
  <c r="T32" s="1"/>
  <c r="L32"/>
  <c r="Q32" s="1"/>
  <c r="M32"/>
  <c r="R32" s="1"/>
  <c r="N32"/>
  <c r="S32" s="1"/>
  <c r="K34"/>
  <c r="O34" s="1"/>
  <c r="T34" s="1"/>
  <c r="L34"/>
  <c r="Q34" s="1"/>
  <c r="M34"/>
  <c r="R34" s="1"/>
  <c r="N34"/>
  <c r="S34" s="1"/>
  <c r="K36"/>
  <c r="O36" s="1"/>
  <c r="T36" s="1"/>
  <c r="L36"/>
  <c r="Q36" s="1"/>
  <c r="M36"/>
  <c r="R36" s="1"/>
  <c r="N36"/>
  <c r="S36" s="1"/>
  <c r="K38"/>
  <c r="P38" s="1"/>
  <c r="L38"/>
  <c r="Q38" s="1"/>
  <c r="M38"/>
  <c r="R38" s="1"/>
  <c r="N38"/>
  <c r="S38" s="1"/>
  <c r="K42"/>
  <c r="O42" s="1"/>
  <c r="T42" s="1"/>
  <c r="L42"/>
  <c r="Q42" s="1"/>
  <c r="M42"/>
  <c r="R42" s="1"/>
  <c r="N42"/>
  <c r="S42" s="1"/>
  <c r="K16"/>
  <c r="O16" s="1"/>
  <c r="L16"/>
  <c r="M16"/>
  <c r="R16" s="1"/>
  <c r="N16"/>
  <c r="K18"/>
  <c r="L18"/>
  <c r="Q18" s="1"/>
  <c r="M18"/>
  <c r="R18" s="1"/>
  <c r="N18"/>
  <c r="S18" s="1"/>
  <c r="K20"/>
  <c r="O20" s="1"/>
  <c r="T20" s="1"/>
  <c r="L20"/>
  <c r="Q20" s="1"/>
  <c r="M20"/>
  <c r="R20" s="1"/>
  <c r="N20"/>
  <c r="S20" s="1"/>
  <c r="K12"/>
  <c r="O12" s="1"/>
  <c r="T12" s="1"/>
  <c r="L12"/>
  <c r="M12"/>
  <c r="N12"/>
  <c r="K14"/>
  <c r="L14"/>
  <c r="Q14" s="1"/>
  <c r="M14"/>
  <c r="R14" s="1"/>
  <c r="N14"/>
  <c r="S14" s="1"/>
  <c r="L10"/>
  <c r="M10"/>
  <c r="N10"/>
  <c r="K10"/>
  <c r="O10" s="1"/>
  <c r="T10" s="1"/>
  <c r="I14" i="5"/>
  <c r="I17"/>
  <c r="I20"/>
  <c r="I23"/>
  <c r="I29"/>
  <c r="I32"/>
  <c r="I35"/>
  <c r="I40"/>
  <c r="I43"/>
  <c r="I46"/>
  <c r="I49"/>
  <c r="I52"/>
  <c r="I60"/>
  <c r="I8"/>
  <c r="R18" i="1"/>
  <c r="R12"/>
  <c r="R14"/>
  <c r="R16"/>
  <c r="R20"/>
  <c r="R22"/>
  <c r="R24"/>
  <c r="R26"/>
  <c r="R30"/>
  <c r="R34"/>
  <c r="R36"/>
  <c r="R38"/>
  <c r="R42"/>
  <c r="R46"/>
  <c r="R10"/>
  <c r="P26"/>
  <c r="O20"/>
  <c r="AA39" i="4"/>
  <c r="Y78" l="1"/>
  <c r="H80" i="5" s="1"/>
  <c r="S26" i="1"/>
  <c r="S12"/>
  <c r="S16"/>
  <c r="S52"/>
  <c r="S38"/>
  <c r="S50"/>
  <c r="Q50"/>
  <c r="G83" i="5"/>
  <c r="Y80" i="4"/>
  <c r="H83" i="5" s="1"/>
  <c r="Y90" i="4"/>
  <c r="H95" i="5" s="1"/>
  <c r="G95"/>
  <c r="G102"/>
  <c r="W94" i="4"/>
  <c r="Y95"/>
  <c r="AA95" s="1"/>
  <c r="Y65"/>
  <c r="H65" i="5"/>
  <c r="F70"/>
  <c r="W70" i="4"/>
  <c r="Q69"/>
  <c r="H73" i="5"/>
  <c r="U69" i="4"/>
  <c r="Q42"/>
  <c r="AA43"/>
  <c r="U42"/>
  <c r="S18" i="1"/>
  <c r="AA82" i="4"/>
  <c r="S42" i="1"/>
  <c r="S36"/>
  <c r="S34"/>
  <c r="S20"/>
  <c r="S30"/>
  <c r="S46"/>
  <c r="S24"/>
  <c r="S14"/>
  <c r="AA98" i="4"/>
  <c r="AA92"/>
  <c r="AA86"/>
  <c r="N42" i="1"/>
  <c r="P20"/>
  <c r="S22"/>
  <c r="S10"/>
  <c r="AA66" i="4"/>
  <c r="AA65" s="1"/>
  <c r="AA62"/>
  <c r="AA61" s="1"/>
  <c r="AA55"/>
  <c r="AA46"/>
  <c r="AA22"/>
  <c r="AA28"/>
  <c r="AA25"/>
  <c r="AA19"/>
  <c r="P52" i="6"/>
  <c r="P50"/>
  <c r="O14"/>
  <c r="T14" s="1"/>
  <c r="P42"/>
  <c r="O38"/>
  <c r="T38" s="1"/>
  <c r="O18"/>
  <c r="T18" s="1"/>
  <c r="P36"/>
  <c r="AA90" i="4" l="1"/>
  <c r="AA89" s="1"/>
  <c r="AA94"/>
  <c r="AA78"/>
  <c r="AA80"/>
  <c r="Y89"/>
  <c r="H102" i="5"/>
  <c r="Y94" i="4"/>
  <c r="G70" i="5"/>
  <c r="Y70" i="4"/>
  <c r="AA70" s="1"/>
  <c r="AA69" s="1"/>
  <c r="W69"/>
  <c r="AA42"/>
  <c r="AA34"/>
  <c r="AA13"/>
  <c r="AA16"/>
  <c r="H70" i="5" l="1"/>
  <c r="Y69" i="4"/>
  <c r="AA12"/>
</calcChain>
</file>

<file path=xl/sharedStrings.xml><?xml version="1.0" encoding="utf-8"?>
<sst xmlns="http://schemas.openxmlformats.org/spreadsheetml/2006/main" count="735" uniqueCount="361">
  <si>
    <t>Kota Kotamobagu</t>
  </si>
  <si>
    <t>Target SPM</t>
  </si>
  <si>
    <t>Target IKK</t>
  </si>
  <si>
    <t>Indikator</t>
  </si>
  <si>
    <t>Target Renstra SKPD Tahun ke</t>
  </si>
  <si>
    <t>Realisasi Capaian Tahun ke</t>
  </si>
  <si>
    <t>Rasio Capaian pada Tahun ke</t>
  </si>
  <si>
    <t>No</t>
  </si>
  <si>
    <t>Anggaran</t>
  </si>
  <si>
    <t>Realisasi</t>
  </si>
  <si>
    <t>Tabel 3</t>
  </si>
  <si>
    <t>Sasaran</t>
  </si>
  <si>
    <t>Tabel 4</t>
  </si>
  <si>
    <t>Rencana Program, Kegiatan, Indikator Kinerja, Kelompok Sasaran,dan Pendanaan Indikatif</t>
  </si>
  <si>
    <t>Kode</t>
  </si>
  <si>
    <t>Unit Kerja SKPD Penanggungjawab</t>
  </si>
  <si>
    <t>Lokasi</t>
  </si>
  <si>
    <t>Program dan Kegiatan</t>
  </si>
  <si>
    <t>Data Capaian pada Tahun Awal Perencanaan</t>
  </si>
  <si>
    <t>(Rp)</t>
  </si>
  <si>
    <t>Tabel 5</t>
  </si>
  <si>
    <t xml:space="preserve">Target Capaian Setiap Tahun </t>
  </si>
  <si>
    <t>Indikator Kinerja Sesuai Tugas dan Fungsi SKPD</t>
  </si>
  <si>
    <t>Target Indikator Lainnya</t>
  </si>
  <si>
    <t xml:space="preserve">Tujuan </t>
  </si>
  <si>
    <t>Indikator sasaran</t>
  </si>
  <si>
    <t>Target kinerja Sasaran pada tahun ke</t>
  </si>
  <si>
    <t>Indikator Kinerja Program (outcame) dan (output)</t>
  </si>
  <si>
    <t>Target Kinerja program dan Kerangka Pendanaan</t>
  </si>
  <si>
    <t>Target</t>
  </si>
  <si>
    <t>Kondisi kinerja pada akhir periode Renstra SKPD</t>
  </si>
  <si>
    <t>Indikator Kinerja SKPD yang Mengacu pada Tujuan dan Sasaran RPJMD</t>
  </si>
  <si>
    <t>Kondisi Kinerja pada Akhir Periode RPJMD</t>
  </si>
  <si>
    <t>Kondisi Kinerja pada Awal Periode RPJMD</t>
  </si>
  <si>
    <t>Indikator Sasaran</t>
  </si>
  <si>
    <t>Tabel 2</t>
  </si>
  <si>
    <t xml:space="preserve">Program Pelayanan Administrasi Perkantoran </t>
  </si>
  <si>
    <t xml:space="preserve">Program Peningkatan Disiplin Aparatur </t>
  </si>
  <si>
    <t>Program Peningkatan Kapasitas Sumber Daya Aparatur</t>
  </si>
  <si>
    <t xml:space="preserve">Penyediaan Jasa Surat Menyurat </t>
  </si>
  <si>
    <t xml:space="preserve">Penyediaan Jasa Komunikasi, Sumber Daya Air dan Listrik </t>
  </si>
  <si>
    <t>Penyediaan Jasa Pemeliharaan dan Perizinan Kendaraan Dinas Operasional</t>
  </si>
  <si>
    <t xml:space="preserve">Penyediaan Jasa Administrasi Keuangan </t>
  </si>
  <si>
    <t xml:space="preserve">Penyediaan Alat Tulis Kantor </t>
  </si>
  <si>
    <t xml:space="preserve">Penyediaan Barang Cetakan dan Pengadaan </t>
  </si>
  <si>
    <t xml:space="preserve">Penyediaan Bahan Bacaan dan Perundang-Undangan </t>
  </si>
  <si>
    <t xml:space="preserve">Penyediaan Makanan dan Minuman </t>
  </si>
  <si>
    <t xml:space="preserve">Rapat-rapat Koordinasi dan Konsultasi ke Luar Daerah </t>
  </si>
  <si>
    <t>Program Peningkatan Sarana dan Prasarana Aparatur</t>
  </si>
  <si>
    <t xml:space="preserve">Pengadaan Kendaraan Dinas / Operasional </t>
  </si>
  <si>
    <t xml:space="preserve">Pengadaan Perlengkapan gedung Kantor </t>
  </si>
  <si>
    <t xml:space="preserve">Pengadaan Peralatan gedung Kantor </t>
  </si>
  <si>
    <t xml:space="preserve">Pemeliharaan Rutin / Berkala Gedung Kantor </t>
  </si>
  <si>
    <t xml:space="preserve">Pemeliharaan Rutin/Berkala Kendaraan Dinas/Operasional </t>
  </si>
  <si>
    <t xml:space="preserve">Pengadaan Pakaian Dinas Beserta Perlengkpannya </t>
  </si>
  <si>
    <t>Pemeliharaan Rutin/Berkalah Peralatan Kantor</t>
  </si>
  <si>
    <t>Pendidikan dan Pelatihan Formal</t>
  </si>
  <si>
    <t>01</t>
  </si>
  <si>
    <t xml:space="preserve">01 </t>
  </si>
  <si>
    <t>Outcomes</t>
  </si>
  <si>
    <t>Output</t>
  </si>
  <si>
    <t>02</t>
  </si>
  <si>
    <t>06</t>
  </si>
  <si>
    <t xml:space="preserve">Outcomes </t>
  </si>
  <si>
    <t>Terpenuhinya kebutuhan kantor</t>
  </si>
  <si>
    <t xml:space="preserve">Output </t>
  </si>
  <si>
    <t>:</t>
  </si>
  <si>
    <t>Tahun 2014</t>
  </si>
  <si>
    <t>Tahun 2015</t>
  </si>
  <si>
    <t>Tahun 2016</t>
  </si>
  <si>
    <t>Tahun 2017</t>
  </si>
  <si>
    <t>Tahun 2018</t>
  </si>
  <si>
    <t xml:space="preserve">Meningkatnya pengetahuan pegawai </t>
  </si>
  <si>
    <t xml:space="preserve">: Tersedianya bahan bacaan </t>
  </si>
  <si>
    <t>05</t>
  </si>
  <si>
    <t xml:space="preserve">Meningkatnya kinerja pegawai  </t>
  </si>
  <si>
    <t>09</t>
  </si>
  <si>
    <t>Tersedianya sarana dan prasarana kantor</t>
  </si>
  <si>
    <t>terpenuhinya kebutuhan kantor</t>
  </si>
  <si>
    <t>Tersedinya peralatan dan kebersihan kantor</t>
  </si>
  <si>
    <t>terpenuhinya kebutuhan kendaraan dinas operasional</t>
  </si>
  <si>
    <t>Tersedianya peralatan kendaraan dinas operasional kantor</t>
  </si>
  <si>
    <t>03</t>
  </si>
  <si>
    <t>Meningkatnya disiplin pegawai</t>
  </si>
  <si>
    <t>Tersedinaya pakaian Dinas pegawai</t>
  </si>
  <si>
    <t>1 Keg</t>
  </si>
  <si>
    <t xml:space="preserve">Meningkatkan sistem pelayanan </t>
  </si>
  <si>
    <t>aparatur kepada masyarakat</t>
  </si>
  <si>
    <t>Program Pelayanan Adm Perkantoran</t>
  </si>
  <si>
    <t xml:space="preserve">Mewujudkan Sistem Administrasi </t>
  </si>
  <si>
    <t>Perkantoran yang baik dan Tertib</t>
  </si>
  <si>
    <t xml:space="preserve">Program Peningkatan Sarana dan </t>
  </si>
  <si>
    <t>Prasarana Aparatur</t>
  </si>
  <si>
    <t>Pengembangan budaya kerja aparatur</t>
  </si>
  <si>
    <t>yg porofesional, bersih, beretika dan</t>
  </si>
  <si>
    <t xml:space="preserve">berwibawa serta anti korupsi, kolusi </t>
  </si>
  <si>
    <t>dan nepotisme dlm rangka tata kelolah</t>
  </si>
  <si>
    <t>pemerintahan yg baik yg di dukung oleh</t>
  </si>
  <si>
    <t>kelembagaan dan ketatalaksanaan serta</t>
  </si>
  <si>
    <t>sistem informasi mnajemen kepegawaian</t>
  </si>
  <si>
    <t>yang transparan &amp; akuntabel.</t>
  </si>
  <si>
    <t xml:space="preserve">Terwujudnya reformasi birokrasi </t>
  </si>
  <si>
    <t>dan profesionalisme aparat dgn</t>
  </si>
  <si>
    <t>penekanan pd perubahan sikap</t>
  </si>
  <si>
    <t xml:space="preserve">dan perilaku aparat pemerintah </t>
  </si>
  <si>
    <t>daerah yg bermoral, beretika &amp;</t>
  </si>
  <si>
    <t>berwibawa.</t>
  </si>
  <si>
    <t>Menciptakan motivasi kerja aparatur</t>
  </si>
  <si>
    <t>pelayanan publik yg efisien &amp; efektif.</t>
  </si>
  <si>
    <t>Peningkatan kinerja dan pelayanan</t>
  </si>
  <si>
    <t>aparatur.</t>
  </si>
  <si>
    <t>Meningkatkan disiplin serta Motivasi</t>
  </si>
  <si>
    <t>kerja aparatur</t>
  </si>
  <si>
    <t xml:space="preserve">Terwujudnya Aparatur negara </t>
  </si>
  <si>
    <t>yang Disiplin dan berwibawa</t>
  </si>
  <si>
    <t xml:space="preserve">Tersedianya Pakaian Dinas </t>
  </si>
  <si>
    <t xml:space="preserve">beserta perlengkapannya </t>
  </si>
  <si>
    <t>Program Peningkatan Kapasitas Sumber</t>
  </si>
  <si>
    <t>Daya Aparatur</t>
  </si>
  <si>
    <t>yang berkualitas dan berdaya saing</t>
  </si>
  <si>
    <t>Tersedianya Sumber Daya Aparatur</t>
  </si>
  <si>
    <t xml:space="preserve">yg berkualitas </t>
  </si>
  <si>
    <t>Mewujudkan Sumber Daya Aparatur</t>
  </si>
  <si>
    <t>Meningkatnya Sumber Daya Aparatur</t>
  </si>
  <si>
    <t>melalui Bimbingan Teknis</t>
  </si>
  <si>
    <t>Mewujudkan Sistem Administrasi Perkantoran yang baik dan Tertib</t>
  </si>
  <si>
    <t>Meningkatkan sistem pelayanan aparatur kepada masyarakat</t>
  </si>
  <si>
    <t>Menciptakan motivasi kerja aparatur dalam rangka menciptakan sistem pelayanan publik yg efisien &amp; efektif.</t>
  </si>
  <si>
    <t>Meningkatnya Motivasi Krj Pegwai</t>
  </si>
  <si>
    <t>Tersedianya Kebutuhan Ktr</t>
  </si>
  <si>
    <t>Terpenuhinya Kebutuhan Pengurusan Srt Kendis</t>
  </si>
  <si>
    <t>Tersedianya Surat Kendaraan Bermotor</t>
  </si>
  <si>
    <t>Terpenuhinya Kebutuhan Ktr</t>
  </si>
  <si>
    <t>Tersedianya Alat Tulis Kantor</t>
  </si>
  <si>
    <t>Terpenuhinya Kebutuhan Barang Cetakan dan Penggandaan</t>
  </si>
  <si>
    <t>Tersedianya Barang Cetakan dan Penggandaan</t>
  </si>
  <si>
    <t>Meningkatnya Pelayanan terhadap Aparatur</t>
  </si>
  <si>
    <t>Tersedianya makanan dan minuman Rapat</t>
  </si>
  <si>
    <t>Meningkatnya kinerja pegawai dalam rangka melaksanakan tugas</t>
  </si>
  <si>
    <t>Terlaksananya rapat-rapat koordinasi dan Konsultasi keluar Daerah</t>
  </si>
  <si>
    <t>Tersedianya sarana operasional Kantor</t>
  </si>
  <si>
    <t>Tersedianya sarana dan prasarana perlengkapan kantor</t>
  </si>
  <si>
    <t>Pemeliharaan Rutin / Berkala Peralatan Gedung Ktr</t>
  </si>
  <si>
    <t>Terpenuhinya Pemeliharaan Gedung Kantor</t>
  </si>
  <si>
    <t>Terpeliharanya Peralatan Gedung Ktr</t>
  </si>
  <si>
    <t xml:space="preserve">Terciptanya SDM yg Berkualitas </t>
  </si>
  <si>
    <t>Terselenggaranya Bimbingan Teknis</t>
  </si>
  <si>
    <t>Peningkatan kinerja dan pelayanan aparatur.</t>
  </si>
  <si>
    <t xml:space="preserve">Tersedianya Pakaian Dinas beserta perlengkapannya </t>
  </si>
  <si>
    <t xml:space="preserve">Tersedianya Sumber Daya Aparatur yg berkualitas </t>
  </si>
  <si>
    <t>Outcome : Peningkatan Pelayanan dan Kinerja Aparatur</t>
  </si>
  <si>
    <t>SOP</t>
  </si>
  <si>
    <t>Output : Tersedianya kebutuhan ktr</t>
  </si>
  <si>
    <t xml:space="preserve">Output : Tersedianya Surat Kendaraan Bermotor </t>
  </si>
  <si>
    <t xml:space="preserve">Output : Tersedianya SDM Pengelolah Keuangan </t>
  </si>
  <si>
    <t>Output : Tersedianya alat tulis kantor</t>
  </si>
  <si>
    <t xml:space="preserve">Output : Tersedianya barang cetakkan dan penggandaan </t>
  </si>
  <si>
    <t>Output : Tersedianya Bahan bacaan</t>
  </si>
  <si>
    <t>Output : Tersedianya Makanan Minuman Tamu dan Rapat</t>
  </si>
  <si>
    <t>Output : Terlaksananya rapat - rapat koordinasi dan konsultasi luar daerah</t>
  </si>
  <si>
    <t xml:space="preserve">Output : Tersedianya sarana Operasional Kantor </t>
  </si>
  <si>
    <t>Output : Tersedianya sarana dan prasarana perlengkapan ktr</t>
  </si>
  <si>
    <t xml:space="preserve">Output : Tersedianya peralatan dan kebersihan kantor </t>
  </si>
  <si>
    <t>Output : Tersedianya peralatan kendaraan dinas ops. Ktr</t>
  </si>
  <si>
    <t>Output : Tersedianya pakaian dinas pegawai</t>
  </si>
  <si>
    <t xml:space="preserve">Outcome : Terciptanya SDM yg berkualitas </t>
  </si>
  <si>
    <t xml:space="preserve">Output : Terselenggaranya Bimbingan Teknis </t>
  </si>
  <si>
    <t>Output : Terselenggaranya Bimbingan Teknis</t>
  </si>
  <si>
    <t>Anggaran Pada Tahun</t>
  </si>
  <si>
    <t>Realisasi Anggaran Pada Tahun</t>
  </si>
  <si>
    <t>Rasio Antara Realisasi dan Anggaran Tahun</t>
  </si>
  <si>
    <t>Rata-Rata Pertumbuhan</t>
  </si>
  <si>
    <t>6 Keg</t>
  </si>
  <si>
    <t>2 Keg</t>
  </si>
  <si>
    <t>3 Keg</t>
  </si>
  <si>
    <t xml:space="preserve">dalam rangka meningkatkan sistem </t>
  </si>
  <si>
    <t>Mendukung kinerja aparatur dalam rangka pelayanan terhadap masyarakat</t>
  </si>
  <si>
    <t>Terwujudnya pelayanan terhadap masyarakat</t>
  </si>
  <si>
    <t>Meningkatkan disiplin serta motivasi kerja aparatur</t>
  </si>
  <si>
    <t>Terwujudnya aparatur negara yg disiplin dan berwibawa</t>
  </si>
  <si>
    <t>Mewujudkan sumber daya aparatur yg berkualitas dan berdaya saing</t>
  </si>
  <si>
    <t>Meningkatnya sumber daya aparatur melalui Bimbingan Teknis</t>
  </si>
  <si>
    <t>Outcome : Meningkatnya Motivasi Krj Pegwai</t>
  </si>
  <si>
    <t>Output : Tersedianya Kebutuhan Ktr</t>
  </si>
  <si>
    <t>Outcome : Terpenuhinya Kebutuhan Kantor</t>
  </si>
  <si>
    <t>Output : Tersedianya Sarana dan Prasarana Komunikasi</t>
  </si>
  <si>
    <t>Outcome : Terpenuhinya Kebutuhan Pengurusan Srt Kendis</t>
  </si>
  <si>
    <t>Output : Tersedianya Surat Kendaraan Bermotor</t>
  </si>
  <si>
    <t>Outcome : Meningkatnya Kinerja Pegawai</t>
  </si>
  <si>
    <t>Outcome : Terpenuhinya Kebutuhan Ktr</t>
  </si>
  <si>
    <t>Output : Tersedianya Alat Tulis Kantor</t>
  </si>
  <si>
    <t>Outcome : Terpenuhinya Kebutuhan Barang Cetakan dan Penggandaan</t>
  </si>
  <si>
    <t>Output : Tersedianya Barang Cetakan dan Penggandaan</t>
  </si>
  <si>
    <t xml:space="preserve">Outcome : Meningkatnya pengetahuan pegawai </t>
  </si>
  <si>
    <t xml:space="preserve">Output : Tersedianya bahan bacaan </t>
  </si>
  <si>
    <t>Outcome : Meningkatnya Pelayanan terhadap Aparatur</t>
  </si>
  <si>
    <t>Output : Tersedianya makanan dan minuman Rapat</t>
  </si>
  <si>
    <t>Outcome : Meningkatnya kinerja pegawai dalam rangka melaksanakan tugas</t>
  </si>
  <si>
    <t>Output : Terlaksananya rapat-rapat koordinasi dan Konsultasi keluar Daerah</t>
  </si>
  <si>
    <t xml:space="preserve">Outcome : Meningkatnya kinerja pegawai  </t>
  </si>
  <si>
    <t>Output : Tersedianya sarana operasional Kantor</t>
  </si>
  <si>
    <t>Outcome : Terpenuhinya kebutuhan kantor</t>
  </si>
  <si>
    <t>Output : Tersedianya sarana dan prasarana perlengkapan kantor</t>
  </si>
  <si>
    <t>Output : Tersedianya sarana dan prasarana kantor</t>
  </si>
  <si>
    <t>Outcome : terpenuhinya kebutuhan kantor</t>
  </si>
  <si>
    <t>Output : Tersedinya peralatan dan kebersihan kantor</t>
  </si>
  <si>
    <t>Outcome : terpenuhinya kebutuhan kendaraan dinas operasional</t>
  </si>
  <si>
    <t>Output : Tersedianya peralatan kendaraan dinas operasional kantor</t>
  </si>
  <si>
    <t>Outcome : Terpenuhinya Pemeliharaan Gedung Kantor</t>
  </si>
  <si>
    <t>Output : Terpeliharanya Peralatan Gedung Ktr</t>
  </si>
  <si>
    <t xml:space="preserve">Pengadaan Pakaian Dinas Beserta Perlengkapannya </t>
  </si>
  <si>
    <t>Outcome : Meningkatnya disiplin pegawai</t>
  </si>
  <si>
    <t>Output : Tersedianya pakaian Dinas pegawai</t>
  </si>
  <si>
    <t xml:space="preserve">Outcome : Terciptanya SDM yg Berkualitas </t>
  </si>
  <si>
    <t>Tahun  2013</t>
  </si>
  <si>
    <t>Penyediaan Peralatan Rumah Tangga</t>
  </si>
  <si>
    <t>Outcome : Tersedianya peralatan rumah tangga yg memadai</t>
  </si>
  <si>
    <t>Output : Tersedianya peralatan rumah tangga</t>
  </si>
  <si>
    <t>Pencapaian Kinerja Pelayanan Kantor Perpustakaan Arsip dan Dokumentasi</t>
  </si>
  <si>
    <t>KEPALA KANTOR</t>
  </si>
  <si>
    <t>PEMBINA</t>
  </si>
  <si>
    <t>NIP. 560 013 684</t>
  </si>
  <si>
    <t>Anggaran dan Realisasi Pendanaan Pelayanan Kantor Perpustakaan Arsip dan Dokumentasi</t>
  </si>
  <si>
    <t>Drs. NASRUN PAPUTUNGAN</t>
  </si>
  <si>
    <t>Tujuan dan Sasaran Jangka Menengah Pelayanan Kantor Perpustakaan Arsip dan Dokumentasi</t>
  </si>
  <si>
    <t>Kantor Perpustakaan Arsip dan Dokumentasi</t>
  </si>
  <si>
    <t>Penyediaan jasa kebersihan kantor</t>
  </si>
  <si>
    <t>Output : Terjaganya kebersihan lingkungan kantor</t>
  </si>
  <si>
    <t>Pengadaan Mebeleur</t>
  </si>
  <si>
    <t>Program Pengembangan Budaya Baca dan Pembinaan Perpustakaan</t>
  </si>
  <si>
    <t>Publikasi dan Sosialisasi minat budaya baca</t>
  </si>
  <si>
    <t>Program peningkatan Kapasitas Sumberdaya Aparatur</t>
  </si>
  <si>
    <t>Penyediaan bahan pustaka Perpustakaan Umum Daerah</t>
  </si>
  <si>
    <t>Urusan Wajib Perpustakaan</t>
  </si>
  <si>
    <t>Program Perbaikan Sistem Administrasi Kearsipan</t>
  </si>
  <si>
    <t>Pengumpulan data</t>
  </si>
  <si>
    <t>Penyusunan system catalog data</t>
  </si>
  <si>
    <t>Survey dan pendataan arsip dinamis</t>
  </si>
  <si>
    <t>Program Penyelamatan dan Pelestarian Dokumen / Arsip Daerah</t>
  </si>
  <si>
    <t>Pendataan dan Penataan Dokumen Arsip Daerah</t>
  </si>
  <si>
    <t>Pemeliharaan rutin berkala arsip daerah</t>
  </si>
  <si>
    <t>Program Peningkatan Kualitas Layanan Informasi</t>
  </si>
  <si>
    <t>Penyusunan dan Penerbitan Naskah Sumber Arsip</t>
  </si>
  <si>
    <t>Sosialisasi Penyuluhan Kearsipan diLingkungan Instansi Pemerintah</t>
  </si>
  <si>
    <t>Outcome : Peningkatan Pollyanna dan Kinerja Aparatur</t>
  </si>
  <si>
    <t>8 Keg</t>
  </si>
  <si>
    <t>Administrasi Kearsipan</t>
  </si>
  <si>
    <t>Program Pengembangan Budaya Baca</t>
  </si>
  <si>
    <t>dan Pembinaan Perpustakaan</t>
  </si>
  <si>
    <t xml:space="preserve">Meningkatkan, mencerdaskan melalui Budaya </t>
  </si>
  <si>
    <t>Baca Masyarakat</t>
  </si>
  <si>
    <t>Berkembangnya Minat Budaya Baca</t>
  </si>
  <si>
    <t>dan Gemar Membaca Masyarakat</t>
  </si>
  <si>
    <t xml:space="preserve">-  Terlaksananya Perpustakaan Minat dan </t>
  </si>
  <si>
    <t xml:space="preserve">   Kebiasaan membaca untuk mendorong</t>
  </si>
  <si>
    <t xml:space="preserve">   terwujudnya Masyarakat Pembelajara</t>
  </si>
  <si>
    <t>Tersusunnya Kegiatan Kearsipan Daerah</t>
  </si>
  <si>
    <t xml:space="preserve">Terjadinya Ketersiaan Sistem Administrasi </t>
  </si>
  <si>
    <t>Kearsipan</t>
  </si>
  <si>
    <t>Jumlah data arsip daerah</t>
  </si>
  <si>
    <t>Program Penyelamatan dan Pelestarian</t>
  </si>
  <si>
    <t>Dokumen / Arsip Daerah</t>
  </si>
  <si>
    <t xml:space="preserve">Meningkatnya Penyelamatan dan Penanganan Arsip  </t>
  </si>
  <si>
    <t>Daerah</t>
  </si>
  <si>
    <t>Meningkatnya penyelamatan dan</t>
  </si>
  <si>
    <t>Pelestarian Dokumen Arsip Daerah</t>
  </si>
  <si>
    <t>Program Pemeliharaan Rutin/ Berkala</t>
  </si>
  <si>
    <t>Sarana dan Prasarana Kearsipan</t>
  </si>
  <si>
    <t xml:space="preserve">Terwujudnya  Perpustakaan dan Arsip sebagai pusat </t>
  </si>
  <si>
    <t>pelestarian melalui penguasaan sarana dan prasarana</t>
  </si>
  <si>
    <t>Meningkatnya kualitas dan kapasitas</t>
  </si>
  <si>
    <t>perpustakaan, arsip dan dokumentasi</t>
  </si>
  <si>
    <t>sebagai sarana pengembangan</t>
  </si>
  <si>
    <t>Monitoring Evaluasi dan Pelaporan kondisi situasi data</t>
  </si>
  <si>
    <t>Kondisi situasi data</t>
  </si>
  <si>
    <t>- Jumlah Dokumen Arsip yang telestari</t>
  </si>
  <si>
    <t>- Jumlah Monitoring, Evaluasi dan Pelopran</t>
  </si>
  <si>
    <t>- jumlah arsip daerah yang berkualitas</t>
  </si>
  <si>
    <t>Program Pemeliharaan Rutin/Berkala Sarana dan Prasarana Kearsipan</t>
  </si>
  <si>
    <t>Terwujudnya kualitas pelayanan informasi perpustakaan</t>
  </si>
  <si>
    <t>Terinformasinya layanan perpustakaan</t>
  </si>
  <si>
    <t>arsip, dan dokumentasi berbasis teknologi</t>
  </si>
  <si>
    <t>- Jumlah penerbitan naskah sumber arsip</t>
  </si>
  <si>
    <t>- sosialisasi / penyuluh kearsipan</t>
  </si>
  <si>
    <t>Outcome :  Meningkatnya Pengetahuan Minat dan Budaya Baca</t>
  </si>
  <si>
    <t>Output : Terciptanya kesejahteraan dan meningkatnya kinerja pelayanan</t>
  </si>
  <si>
    <t>Output : Terlaksananya sosialisasi / Penyuluhan Minat dan Budaya Baca</t>
  </si>
  <si>
    <t xml:space="preserve">Program Pelayanan Administration Perkantoran </t>
  </si>
  <si>
    <t>Output : Tersedianya kebutuhan gedung kantor</t>
  </si>
  <si>
    <t>Outcome :  Dokumen / Arsip Daerah tertata dan terjaga dengan baik</t>
  </si>
  <si>
    <t>Output : Terlaksananya pengumpulan data</t>
  </si>
  <si>
    <t>Output : Terlaksananya sistem katalog arsip</t>
  </si>
  <si>
    <t>Output : Terlaksananya survey dan pendataan arsip dinamis</t>
  </si>
  <si>
    <t>Output : Terlaksananya pendataan dan peraturan Dokumen / Arsip Daerah</t>
  </si>
  <si>
    <t>Outcome : Dokumen / Arsip Daerah tertata dan terjaga dengan baik</t>
  </si>
  <si>
    <t>Output : Terlaksananya Monitoring evaluasi dan pelaporan</t>
  </si>
  <si>
    <t>Output : Terlaksananya pendataan dan penataan Dokumen /Arsip Daerah</t>
  </si>
  <si>
    <t>Outcome : Terwujudnya kualitas pelayanan informasi perpustakaan</t>
  </si>
  <si>
    <t>Output : Terlaksananya penyusunan dan penerbitan naskah sumber arsip daerah</t>
  </si>
  <si>
    <t>Output : Terlaksananya sosialisasi / penyuluhan kearsipan di lingkungan istansi pemerintah</t>
  </si>
  <si>
    <t>Program Perbaikan Sistem</t>
  </si>
  <si>
    <t>Outcome : Meningkatnya pengetahuan minat dan Budaya Baca</t>
  </si>
  <si>
    <t>Outcome : Pelaksanaan publikasi dan sosialisasi Minat Budaya Baca Masyarakat</t>
  </si>
  <si>
    <t>Outcome : Terlaksananya pengumpulan data</t>
  </si>
  <si>
    <t>Outcome : Dokumen / arsip daerah tertata dan terjaga dengan baik</t>
  </si>
  <si>
    <t>Outcome : Dokumentasi / Arsip Daerah tetap tertata dan terjaga dengan baik</t>
  </si>
  <si>
    <t>Outcome : Dokumen/Arsip Daerah tetap terjaga dan tertata dengan baik</t>
  </si>
  <si>
    <t>Terpenuhinya Kebutuhan Kantor</t>
  </si>
  <si>
    <t>Tersedianya Sarana dan Prasarana Komunikasi</t>
  </si>
  <si>
    <t>Perpustakaan</t>
  </si>
  <si>
    <t>07</t>
  </si>
  <si>
    <t>Penyediaan Jasa Administrasi Keuangan</t>
  </si>
  <si>
    <t>Meningkatnya Kinerja Pegawai</t>
  </si>
  <si>
    <t xml:space="preserve">Tersedianya SDM Pengelolah Keuangan </t>
  </si>
  <si>
    <t>Meningkatnya pengetahuan minat dan Budaya Baca</t>
  </si>
  <si>
    <t>Terciptanya kesejahteraan dan meningkatnya kinerja pelayanan</t>
  </si>
  <si>
    <t>Pelaksanaan publikasi dan sosialisasi Minat Budaya Baca Masyarakat</t>
  </si>
  <si>
    <t>Terlaksananya sosialisasi / Penyuluhan Minat dan Budaya Baca</t>
  </si>
  <si>
    <t>Terlaksananya pengumpulan data</t>
  </si>
  <si>
    <t>Dokumen / Arsip Daerah tertata dan terjaga dengan baik</t>
  </si>
  <si>
    <t>Terlaksananya sistem katalog arsip</t>
  </si>
  <si>
    <t>Dokumen / arsip daerah tertata dan terjaga dengan baik</t>
  </si>
  <si>
    <t>Terlaksananya survey dan pendataan arsip dinamis</t>
  </si>
  <si>
    <t>Dokumentasi / Arsip Daerah tetap tertata dan terjaga dengan baik</t>
  </si>
  <si>
    <t>Terlaksananya pendataan dan peraturan Dokumen / Arsip Daerah</t>
  </si>
  <si>
    <t>Dokumen/Arsip Daerah tetap terjaga dan tertata dengan baik</t>
  </si>
  <si>
    <t>Terlaksananya Monitoring evaluasi dan pelaporan</t>
  </si>
  <si>
    <t>Terlaksananya sosialisasi / penyuluhan kearsipan di lingkungan istansi pemerintah</t>
  </si>
  <si>
    <t>Peningkatan / Pengembangan minat budaya baca</t>
  </si>
  <si>
    <t>Kotamobagu, 25 September 2014</t>
  </si>
  <si>
    <t>Kepala Kantor Perpustakaan Arsip Dan Dokumentasi</t>
  </si>
  <si>
    <t>Cakupan pelayanan administrasi perkantoran</t>
  </si>
  <si>
    <t>04</t>
  </si>
  <si>
    <t>Cakupan pelayanan sarana dan prasarana aparatur</t>
  </si>
  <si>
    <t>Tingkat disiplin Pegawai Negeri Sipil</t>
  </si>
  <si>
    <t>Terciptanya SDM yang berkualitas</t>
  </si>
  <si>
    <t>Terciptanya sarana penunjang perpustakaan</t>
  </si>
  <si>
    <t>Tersedianya sistem administrasi kearsipan</t>
  </si>
  <si>
    <t>Penyelamatan dan pelestarian dokumen/arsip daerah</t>
  </si>
  <si>
    <t>Peningkatan Kualitas Arsip</t>
  </si>
  <si>
    <t>Meningkatnya kualitas pelayanan informasi</t>
  </si>
  <si>
    <t>Tabel : 1</t>
  </si>
  <si>
    <t>9 Keg</t>
  </si>
  <si>
    <t>Tersedianya peralatan rumah tangga yg memadai</t>
  </si>
  <si>
    <t>Tersedianya peralatan rumah tangga</t>
  </si>
  <si>
    <t>14</t>
  </si>
  <si>
    <t>10 Keg</t>
  </si>
  <si>
    <t>Meningkatkan mencerdaskan Melalui Budaya Baca Masyarakat</t>
  </si>
  <si>
    <t>Berkembangnya minat baca dan gemar membaca masyarakat</t>
  </si>
  <si>
    <t>Terlaksannya Permasyarakatan minat dan kebiasaan membaca untuk mendorong terwujudnya masyarakat pembelajar</t>
  </si>
  <si>
    <t>Meningkatkan penyelamatan dan pengamanan arsip daerah</t>
  </si>
  <si>
    <t>Meningkatkatnya penyelamatan dan pelestarian dokumen arsip daerah</t>
  </si>
  <si>
    <t>Jumlah dokumen arsip yang terlestari, arsip daerah yang berkualitas</t>
  </si>
  <si>
    <t>Tersusunnya kegiatan kearsipan daerah</t>
  </si>
  <si>
    <t>Terjaminnya ketersediaan sistem administrasi kearsipan</t>
  </si>
  <si>
    <t>Jumlah data arsip dinamis</t>
  </si>
  <si>
    <t>Terwujudnya perpustakaan dan arsip sebagai pusat pelestarian melalui penguasaann sarana dan prasarana</t>
  </si>
  <si>
    <t>Meningkatnya kualitas dan kapasitas perpustakaan, arsip dan dokumentasi sebagai sarana pembelajaran</t>
  </si>
  <si>
    <t>Jumlah arsip daerah yang berkualitas</t>
  </si>
  <si>
    <t>Terinformasinya layanan perpustakaan, arsip dan dokumentasi berbasis tekhnologi</t>
  </si>
  <si>
    <t>Terdokumentasinya pengadaan bukti-bukti sejarah pemerintahan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</si>
</sst>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Angsana New"/>
      <family val="1"/>
    </font>
    <font>
      <sz val="11"/>
      <color theme="1"/>
      <name val="Calibri"/>
      <family val="2"/>
      <charset val="1"/>
      <scheme val="min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color theme="1"/>
      <name val="Cambria"/>
      <family val="1"/>
      <scheme val="major"/>
    </font>
    <font>
      <sz val="8"/>
      <color theme="1"/>
      <name val="Calibri"/>
      <family val="2"/>
      <charset val="1"/>
      <scheme val="minor"/>
    </font>
    <font>
      <sz val="9"/>
      <color theme="1"/>
      <name val="Times New Roman"/>
      <family val="1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9"/>
      <color theme="1"/>
      <name val="Aparajita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2" tint="-0.899990844447157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charset val="1"/>
      <scheme val="minor"/>
    </font>
    <font>
      <b/>
      <sz val="10"/>
      <color theme="2" tint="-0.89999084444715716"/>
      <name val="Calibri"/>
      <family val="2"/>
      <scheme val="minor"/>
    </font>
    <font>
      <b/>
      <sz val="12"/>
      <color theme="1"/>
      <name val="Aparajit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8"/>
      <name val="Cambria"/>
      <family val="1"/>
      <scheme val="major"/>
    </font>
    <font>
      <sz val="1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 style="hair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</cellStyleXfs>
  <cellXfs count="646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6" xfId="0" quotePrefix="1" applyFont="1" applyBorder="1" applyAlignment="1">
      <alignment horizontal="center" vertical="center" wrapText="1"/>
    </xf>
    <xf numFmtId="0" fontId="0" fillId="0" borderId="19" xfId="0" applyBorder="1"/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0" fillId="0" borderId="16" xfId="0" applyBorder="1"/>
    <xf numFmtId="0" fontId="1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6" xfId="0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0" fillId="0" borderId="22" xfId="0" applyBorder="1"/>
    <xf numFmtId="41" fontId="9" fillId="0" borderId="22" xfId="1" applyFont="1" applyBorder="1" applyAlignment="1">
      <alignment horizontal="center" vertical="center" wrapText="1"/>
    </xf>
    <xf numFmtId="41" fontId="9" fillId="0" borderId="22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0" fillId="0" borderId="15" xfId="0" applyBorder="1"/>
    <xf numFmtId="0" fontId="0" fillId="0" borderId="0" xfId="0" applyBorder="1"/>
    <xf numFmtId="0" fontId="0" fillId="0" borderId="27" xfId="0" applyBorder="1"/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9" fillId="0" borderId="16" xfId="0" quotePrefix="1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25" xfId="0" applyFont="1" applyBorder="1" applyAlignment="1">
      <alignment vertical="center" wrapText="1"/>
    </xf>
    <xf numFmtId="0" fontId="0" fillId="0" borderId="29" xfId="0" applyBorder="1"/>
    <xf numFmtId="0" fontId="13" fillId="0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8" xfId="0" applyBorder="1"/>
    <xf numFmtId="0" fontId="13" fillId="0" borderId="24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16" xfId="0" applyFont="1" applyBorder="1"/>
    <xf numFmtId="41" fontId="21" fillId="0" borderId="16" xfId="1" applyFont="1" applyBorder="1"/>
    <xf numFmtId="0" fontId="11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41" fontId="21" fillId="0" borderId="22" xfId="1" applyFont="1" applyBorder="1"/>
    <xf numFmtId="0" fontId="21" fillId="0" borderId="16" xfId="0" applyFont="1" applyBorder="1"/>
    <xf numFmtId="0" fontId="21" fillId="0" borderId="22" xfId="0" applyFont="1" applyBorder="1"/>
    <xf numFmtId="0" fontId="21" fillId="0" borderId="27" xfId="0" applyFont="1" applyBorder="1"/>
    <xf numFmtId="41" fontId="21" fillId="0" borderId="27" xfId="1" applyFont="1" applyBorder="1"/>
    <xf numFmtId="0" fontId="25" fillId="0" borderId="0" xfId="0" applyFont="1"/>
    <xf numFmtId="0" fontId="1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2" applyFont="1" applyBorder="1" applyAlignment="1">
      <alignment vertical="top" wrapText="1"/>
    </xf>
    <xf numFmtId="0" fontId="3" fillId="0" borderId="6" xfId="2" applyFont="1" applyBorder="1" applyAlignment="1">
      <alignment vertical="top" wrapText="1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/>
    <xf numFmtId="0" fontId="19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17" fillId="0" borderId="6" xfId="2" applyFont="1" applyBorder="1" applyAlignment="1">
      <alignment horizontal="left" vertical="top" wrapText="1"/>
    </xf>
    <xf numFmtId="9" fontId="0" fillId="0" borderId="22" xfId="0" applyNumberFormat="1" applyBorder="1" applyAlignment="1">
      <alignment horizontal="center" vertical="center"/>
    </xf>
    <xf numFmtId="41" fontId="11" fillId="0" borderId="22" xfId="0" applyNumberFormat="1" applyFon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41" fontId="9" fillId="0" borderId="16" xfId="1" applyFont="1" applyBorder="1" applyAlignment="1">
      <alignment horizontal="center" vertical="center" wrapText="1"/>
    </xf>
    <xf numFmtId="41" fontId="11" fillId="0" borderId="1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0" fillId="0" borderId="34" xfId="0" applyBorder="1"/>
    <xf numFmtId="0" fontId="9" fillId="0" borderId="35" xfId="0" applyFont="1" applyBorder="1" applyAlignment="1">
      <alignment vertical="center" wrapText="1"/>
    </xf>
    <xf numFmtId="41" fontId="9" fillId="3" borderId="18" xfId="1" applyFont="1" applyFill="1" applyBorder="1" applyAlignment="1">
      <alignment horizontal="center" vertical="center" wrapText="1"/>
    </xf>
    <xf numFmtId="41" fontId="9" fillId="3" borderId="18" xfId="0" applyNumberFormat="1" applyFont="1" applyFill="1" applyBorder="1" applyAlignment="1">
      <alignment horizontal="center" vertical="center" wrapText="1"/>
    </xf>
    <xf numFmtId="41" fontId="9" fillId="3" borderId="31" xfId="1" applyFont="1" applyFill="1" applyBorder="1" applyAlignment="1">
      <alignment horizontal="center" vertical="center" wrapText="1"/>
    </xf>
    <xf numFmtId="41" fontId="9" fillId="3" borderId="32" xfId="1" applyFont="1" applyFill="1" applyBorder="1" applyAlignment="1">
      <alignment horizontal="center" vertical="center" wrapText="1"/>
    </xf>
    <xf numFmtId="0" fontId="9" fillId="0" borderId="22" xfId="0" quotePrefix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41" fontId="9" fillId="3" borderId="16" xfId="1" applyFont="1" applyFill="1" applyBorder="1" applyAlignment="1">
      <alignment horizontal="center" vertical="center" wrapText="1"/>
    </xf>
    <xf numFmtId="0" fontId="0" fillId="0" borderId="6" xfId="0" quotePrefix="1" applyBorder="1"/>
    <xf numFmtId="41" fontId="9" fillId="3" borderId="31" xfId="0" applyNumberFormat="1" applyFont="1" applyFill="1" applyBorder="1" applyAlignment="1">
      <alignment horizontal="center" vertical="center" wrapText="1"/>
    </xf>
    <xf numFmtId="9" fontId="0" fillId="3" borderId="16" xfId="0" applyNumberFormat="1" applyFill="1" applyBorder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41" fontId="11" fillId="3" borderId="16" xfId="0" applyNumberFormat="1" applyFont="1" applyFill="1" applyBorder="1" applyAlignment="1">
      <alignment horizontal="center" vertical="center"/>
    </xf>
    <xf numFmtId="41" fontId="9" fillId="3" borderId="32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13" fillId="0" borderId="27" xfId="0" applyFont="1" applyBorder="1" applyAlignment="1"/>
    <xf numFmtId="0" fontId="8" fillId="0" borderId="22" xfId="0" quotePrefix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41" fontId="13" fillId="0" borderId="16" xfId="1" applyFont="1" applyBorder="1" applyAlignment="1">
      <alignment horizontal="center" vertical="center" wrapText="1"/>
    </xf>
    <xf numFmtId="41" fontId="13" fillId="0" borderId="16" xfId="0" applyNumberFormat="1" applyFont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34" fillId="3" borderId="16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41" fontId="34" fillId="0" borderId="1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41" fontId="31" fillId="3" borderId="27" xfId="0" applyNumberFormat="1" applyFont="1" applyFill="1" applyBorder="1" applyAlignment="1">
      <alignment horizontal="center" vertical="center" wrapText="1"/>
    </xf>
    <xf numFmtId="41" fontId="31" fillId="3" borderId="27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9" fontId="22" fillId="5" borderId="22" xfId="1" applyNumberFormat="1" applyFont="1" applyFill="1" applyBorder="1" applyAlignment="1">
      <alignment horizontal="center" vertical="center"/>
    </xf>
    <xf numFmtId="9" fontId="22" fillId="6" borderId="22" xfId="1" applyNumberFormat="1" applyFont="1" applyFill="1" applyBorder="1" applyAlignment="1">
      <alignment horizontal="center" vertical="center"/>
    </xf>
    <xf numFmtId="9" fontId="22" fillId="4" borderId="22" xfId="1" applyNumberFormat="1" applyFont="1" applyFill="1" applyBorder="1" applyAlignment="1">
      <alignment horizontal="center" vertical="center"/>
    </xf>
    <xf numFmtId="9" fontId="17" fillId="4" borderId="16" xfId="1" applyNumberFormat="1" applyFont="1" applyFill="1" applyBorder="1" applyAlignment="1">
      <alignment horizontal="center" vertical="center"/>
    </xf>
    <xf numFmtId="9" fontId="17" fillId="4" borderId="27" xfId="1" applyNumberFormat="1" applyFont="1" applyFill="1" applyBorder="1" applyAlignment="1">
      <alignment horizontal="center" vertical="center"/>
    </xf>
    <xf numFmtId="41" fontId="17" fillId="5" borderId="16" xfId="3" applyNumberFormat="1" applyFont="1" applyFill="1" applyBorder="1" applyAlignment="1">
      <alignment horizontal="center" vertical="center"/>
    </xf>
    <xf numFmtId="41" fontId="34" fillId="5" borderId="16" xfId="3" applyNumberFormat="1" applyFont="1" applyFill="1" applyBorder="1" applyAlignment="1">
      <alignment horizontal="center" vertical="center"/>
    </xf>
    <xf numFmtId="41" fontId="35" fillId="5" borderId="16" xfId="3" applyNumberFormat="1" applyFont="1" applyFill="1" applyBorder="1" applyAlignment="1">
      <alignment horizontal="center" vertical="center"/>
    </xf>
    <xf numFmtId="41" fontId="35" fillId="5" borderId="22" xfId="3" applyNumberFormat="1" applyFont="1" applyFill="1" applyBorder="1" applyAlignment="1">
      <alignment horizontal="center" vertical="center"/>
    </xf>
    <xf numFmtId="0" fontId="3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22" fillId="5" borderId="5" xfId="1" applyNumberFormat="1" applyFont="1" applyFill="1" applyBorder="1" applyAlignment="1">
      <alignment horizontal="center" vertical="center"/>
    </xf>
    <xf numFmtId="9" fontId="22" fillId="4" borderId="5" xfId="1" applyNumberFormat="1" applyFont="1" applyFill="1" applyBorder="1" applyAlignment="1">
      <alignment horizontal="center" vertical="center"/>
    </xf>
    <xf numFmtId="9" fontId="22" fillId="6" borderId="5" xfId="1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33" fillId="5" borderId="6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41" fontId="17" fillId="5" borderId="27" xfId="3" applyNumberFormat="1" applyFont="1" applyFill="1" applyBorder="1" applyAlignment="1">
      <alignment horizontal="center" vertical="center"/>
    </xf>
    <xf numFmtId="41" fontId="17" fillId="6" borderId="27" xfId="3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41" fontId="17" fillId="5" borderId="22" xfId="3" applyNumberFormat="1" applyFont="1" applyFill="1" applyBorder="1" applyAlignment="1">
      <alignment horizontal="center" vertical="center"/>
    </xf>
    <xf numFmtId="9" fontId="17" fillId="4" borderId="22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/>
    </xf>
    <xf numFmtId="41" fontId="12" fillId="0" borderId="6" xfId="1" applyNumberFormat="1" applyFont="1" applyBorder="1" applyAlignment="1">
      <alignment horizontal="center" vertical="center"/>
    </xf>
    <xf numFmtId="41" fontId="0" fillId="0" borderId="6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0" fillId="0" borderId="0" xfId="0" applyNumberFormat="1" applyBorder="1" applyAlignment="1">
      <alignment horizontal="center"/>
    </xf>
    <xf numFmtId="0" fontId="37" fillId="0" borderId="22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justify"/>
    </xf>
    <xf numFmtId="0" fontId="17" fillId="0" borderId="6" xfId="2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justify"/>
    </xf>
    <xf numFmtId="0" fontId="17" fillId="0" borderId="27" xfId="0" applyFont="1" applyBorder="1" applyAlignment="1">
      <alignment horizontal="center" vertical="justify"/>
    </xf>
    <xf numFmtId="0" fontId="17" fillId="0" borderId="19" xfId="0" applyFont="1" applyBorder="1" applyAlignment="1">
      <alignment horizontal="center" vertical="justify"/>
    </xf>
    <xf numFmtId="0" fontId="17" fillId="0" borderId="22" xfId="0" applyFont="1" applyBorder="1" applyAlignment="1">
      <alignment horizontal="center" vertical="justify"/>
    </xf>
    <xf numFmtId="0" fontId="17" fillId="0" borderId="6" xfId="0" applyFont="1" applyBorder="1" applyAlignment="1">
      <alignment horizontal="left" vertical="justify"/>
    </xf>
    <xf numFmtId="0" fontId="17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justify"/>
    </xf>
    <xf numFmtId="0" fontId="17" fillId="0" borderId="22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17" fillId="0" borderId="39" xfId="0" applyFont="1" applyBorder="1" applyAlignment="1">
      <alignment horizontal="left" vertical="center" wrapText="1"/>
    </xf>
    <xf numFmtId="41" fontId="31" fillId="3" borderId="39" xfId="0" applyNumberFormat="1" applyFont="1" applyFill="1" applyBorder="1" applyAlignment="1">
      <alignment horizontal="center" vertical="center" wrapText="1"/>
    </xf>
    <xf numFmtId="41" fontId="31" fillId="3" borderId="39" xfId="1" applyFont="1" applyFill="1" applyBorder="1" applyAlignment="1">
      <alignment horizontal="center" vertical="center" wrapText="1"/>
    </xf>
    <xf numFmtId="41" fontId="31" fillId="3" borderId="6" xfId="1" applyFont="1" applyFill="1" applyBorder="1" applyAlignment="1">
      <alignment horizontal="center" vertical="center" wrapText="1"/>
    </xf>
    <xf numFmtId="41" fontId="31" fillId="3" borderId="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1" fontId="31" fillId="3" borderId="41" xfId="0" applyNumberFormat="1" applyFont="1" applyFill="1" applyBorder="1" applyAlignment="1">
      <alignment horizontal="center" vertical="center" wrapText="1"/>
    </xf>
    <xf numFmtId="41" fontId="31" fillId="3" borderId="41" xfId="1" applyFont="1" applyFill="1" applyBorder="1" applyAlignment="1">
      <alignment horizontal="center" vertical="center" wrapText="1"/>
    </xf>
    <xf numFmtId="41" fontId="31" fillId="3" borderId="22" xfId="1" applyFont="1" applyFill="1" applyBorder="1" applyAlignment="1">
      <alignment horizontal="center" vertical="center" wrapText="1"/>
    </xf>
    <xf numFmtId="41" fontId="31" fillId="3" borderId="22" xfId="0" applyNumberFormat="1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17" fillId="0" borderId="37" xfId="0" applyFont="1" applyBorder="1" applyAlignment="1">
      <alignment horizontal="left" vertical="center" wrapText="1"/>
    </xf>
    <xf numFmtId="41" fontId="31" fillId="3" borderId="37" xfId="0" applyNumberFormat="1" applyFont="1" applyFill="1" applyBorder="1" applyAlignment="1">
      <alignment horizontal="center" vertical="center" wrapText="1"/>
    </xf>
    <xf numFmtId="41" fontId="31" fillId="3" borderId="37" xfId="1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34" fillId="3" borderId="36" xfId="0" applyFont="1" applyFill="1" applyBorder="1" applyAlignment="1">
      <alignment horizontal="center" vertical="center"/>
    </xf>
    <xf numFmtId="41" fontId="17" fillId="0" borderId="27" xfId="1" applyNumberFormat="1" applyFont="1" applyBorder="1" applyAlignment="1">
      <alignment horizontal="center" vertical="center"/>
    </xf>
    <xf numFmtId="41" fontId="17" fillId="0" borderId="6" xfId="1" applyNumberFormat="1" applyFont="1" applyBorder="1" applyAlignment="1">
      <alignment horizontal="center" vertical="center"/>
    </xf>
    <xf numFmtId="41" fontId="17" fillId="0" borderId="22" xfId="1" applyNumberFormat="1" applyFont="1" applyBorder="1" applyAlignment="1">
      <alignment horizontal="center" vertical="center"/>
    </xf>
    <xf numFmtId="41" fontId="34" fillId="0" borderId="22" xfId="0" applyNumberFormat="1" applyFont="1" applyBorder="1" applyAlignment="1">
      <alignment horizontal="center" vertical="center"/>
    </xf>
    <xf numFmtId="41" fontId="17" fillId="0" borderId="39" xfId="1" applyNumberFormat="1" applyFont="1" applyBorder="1" applyAlignment="1">
      <alignment horizontal="center" vertical="center"/>
    </xf>
    <xf numFmtId="41" fontId="17" fillId="0" borderId="41" xfId="1" applyNumberFormat="1" applyFont="1" applyBorder="1" applyAlignment="1">
      <alignment horizontal="center" vertical="center"/>
    </xf>
    <xf numFmtId="41" fontId="17" fillId="0" borderId="37" xfId="1" applyNumberFormat="1" applyFont="1" applyBorder="1" applyAlignment="1">
      <alignment horizontal="center" vertical="center"/>
    </xf>
    <xf numFmtId="41" fontId="34" fillId="0" borderId="36" xfId="0" applyNumberFormat="1" applyFont="1" applyBorder="1" applyAlignment="1">
      <alignment horizontal="center" vertical="center"/>
    </xf>
    <xf numFmtId="41" fontId="34" fillId="0" borderId="6" xfId="1" quotePrefix="1" applyNumberFormat="1" applyFont="1" applyBorder="1" applyAlignment="1">
      <alignment horizontal="center" vertical="center"/>
    </xf>
    <xf numFmtId="41" fontId="34" fillId="0" borderId="22" xfId="1" applyNumberFormat="1" applyFont="1" applyBorder="1" applyAlignment="1">
      <alignment horizontal="center" vertical="center"/>
    </xf>
    <xf numFmtId="41" fontId="35" fillId="0" borderId="6" xfId="1" applyNumberFormat="1" applyFont="1" applyBorder="1" applyAlignment="1">
      <alignment horizontal="center" vertical="center"/>
    </xf>
    <xf numFmtId="41" fontId="17" fillId="0" borderId="27" xfId="1" applyNumberFormat="1" applyFont="1" applyBorder="1" applyAlignment="1">
      <alignment horizontal="center" vertical="center" wrapText="1"/>
    </xf>
    <xf numFmtId="41" fontId="17" fillId="0" borderId="6" xfId="1" applyNumberFormat="1" applyFont="1" applyBorder="1" applyAlignment="1">
      <alignment horizontal="center" vertical="center" wrapText="1"/>
    </xf>
    <xf numFmtId="41" fontId="17" fillId="0" borderId="22" xfId="1" applyNumberFormat="1" applyFont="1" applyBorder="1" applyAlignment="1">
      <alignment horizontal="center" vertical="center" wrapText="1"/>
    </xf>
    <xf numFmtId="9" fontId="31" fillId="0" borderId="27" xfId="0" applyNumberFormat="1" applyFont="1" applyBorder="1" applyAlignment="1">
      <alignment horizontal="center" vertical="center"/>
    </xf>
    <xf numFmtId="9" fontId="31" fillId="0" borderId="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vertical="center" wrapText="1"/>
    </xf>
    <xf numFmtId="0" fontId="11" fillId="0" borderId="17" xfId="0" applyFont="1" applyBorder="1"/>
    <xf numFmtId="41" fontId="21" fillId="0" borderId="17" xfId="1" applyFont="1" applyBorder="1"/>
    <xf numFmtId="0" fontId="17" fillId="0" borderId="17" xfId="0" applyFont="1" applyBorder="1" applyAlignment="1">
      <alignment horizontal="center" vertical="center"/>
    </xf>
    <xf numFmtId="41" fontId="35" fillId="5" borderId="17" xfId="3" applyNumberFormat="1" applyFont="1" applyFill="1" applyBorder="1" applyAlignment="1">
      <alignment horizontal="center" vertical="center"/>
    </xf>
    <xf numFmtId="41" fontId="17" fillId="6" borderId="17" xfId="3" applyNumberFormat="1" applyFont="1" applyFill="1" applyBorder="1" applyAlignment="1">
      <alignment horizontal="center" vertical="center"/>
    </xf>
    <xf numFmtId="9" fontId="17" fillId="4" borderId="17" xfId="1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5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41" fontId="21" fillId="0" borderId="6" xfId="1" applyFont="1" applyBorder="1"/>
    <xf numFmtId="0" fontId="17" fillId="0" borderId="6" xfId="0" applyFont="1" applyBorder="1" applyAlignment="1">
      <alignment horizontal="center" vertical="center"/>
    </xf>
    <xf numFmtId="41" fontId="17" fillId="6" borderId="6" xfId="3" applyNumberFormat="1" applyFont="1" applyFill="1" applyBorder="1" applyAlignment="1">
      <alignment horizontal="center" vertical="center"/>
    </xf>
    <xf numFmtId="9" fontId="17" fillId="4" borderId="6" xfId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40" fillId="0" borderId="0" xfId="0" applyFont="1"/>
    <xf numFmtId="0" fontId="39" fillId="0" borderId="0" xfId="0" applyFont="1"/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1" fontId="34" fillId="0" borderId="2" xfId="0" applyNumberFormat="1" applyFont="1" applyBorder="1" applyAlignment="1">
      <alignment horizontal="center" vertical="center"/>
    </xf>
    <xf numFmtId="9" fontId="31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1" fillId="0" borderId="17" xfId="0" applyFont="1" applyBorder="1" applyAlignment="1">
      <alignment horizontal="left" vertical="center" wrapText="1"/>
    </xf>
    <xf numFmtId="41" fontId="35" fillId="0" borderId="17" xfId="1" applyNumberFormat="1" applyFont="1" applyBorder="1" applyAlignment="1">
      <alignment horizontal="center" vertical="center"/>
    </xf>
    <xf numFmtId="41" fontId="31" fillId="3" borderId="17" xfId="0" applyNumberFormat="1" applyFont="1" applyFill="1" applyBorder="1" applyAlignment="1">
      <alignment horizontal="center" vertical="center" wrapText="1"/>
    </xf>
    <xf numFmtId="41" fontId="17" fillId="0" borderId="2" xfId="1" applyNumberFormat="1" applyFont="1" applyBorder="1" applyAlignment="1">
      <alignment horizontal="center" vertical="center"/>
    </xf>
    <xf numFmtId="41" fontId="31" fillId="3" borderId="2" xfId="1" applyFont="1" applyFill="1" applyBorder="1" applyAlignment="1">
      <alignment horizontal="center" vertical="center" wrapText="1"/>
    </xf>
    <xf numFmtId="41" fontId="17" fillId="0" borderId="2" xfId="1" applyNumberFormat="1" applyFont="1" applyBorder="1" applyAlignment="1">
      <alignment horizontal="center" vertical="center" wrapText="1"/>
    </xf>
    <xf numFmtId="41" fontId="31" fillId="3" borderId="2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41" fontId="17" fillId="5" borderId="17" xfId="3" applyNumberFormat="1" applyFont="1" applyFill="1" applyBorder="1" applyAlignment="1">
      <alignment horizontal="center" vertical="center"/>
    </xf>
    <xf numFmtId="0" fontId="0" fillId="0" borderId="6" xfId="0" applyFill="1" applyBorder="1"/>
    <xf numFmtId="41" fontId="0" fillId="0" borderId="2" xfId="0" applyNumberFormat="1" applyBorder="1" applyAlignment="1">
      <alignment horizontal="center"/>
    </xf>
    <xf numFmtId="0" fontId="0" fillId="0" borderId="6" xfId="0" applyBorder="1" applyAlignment="1">
      <alignment vertical="center"/>
    </xf>
    <xf numFmtId="41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1" fillId="3" borderId="5" xfId="0" applyFont="1" applyFill="1" applyBorder="1" applyAlignment="1">
      <alignment horizontal="left" vertical="center" wrapText="1" readingOrder="1"/>
    </xf>
    <xf numFmtId="0" fontId="41" fillId="3" borderId="22" xfId="0" applyFont="1" applyFill="1" applyBorder="1" applyAlignment="1">
      <alignment horizontal="left" vertical="center" wrapText="1" readingOrder="1"/>
    </xf>
    <xf numFmtId="0" fontId="42" fillId="5" borderId="2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41" fontId="34" fillId="5" borderId="22" xfId="3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vertical="center" wrapText="1"/>
    </xf>
    <xf numFmtId="0" fontId="11" fillId="0" borderId="27" xfId="0" applyFont="1" applyBorder="1"/>
    <xf numFmtId="41" fontId="35" fillId="5" borderId="27" xfId="3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11" fillId="0" borderId="6" xfId="0" applyFont="1" applyBorder="1"/>
    <xf numFmtId="41" fontId="35" fillId="5" borderId="6" xfId="3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 wrapText="1"/>
    </xf>
    <xf numFmtId="41" fontId="35" fillId="5" borderId="18" xfId="3" applyNumberFormat="1" applyFont="1" applyFill="1" applyBorder="1" applyAlignment="1">
      <alignment horizontal="center" vertical="center"/>
    </xf>
    <xf numFmtId="41" fontId="17" fillId="6" borderId="18" xfId="3" applyNumberFormat="1" applyFont="1" applyFill="1" applyBorder="1" applyAlignment="1">
      <alignment horizontal="center" vertical="center"/>
    </xf>
    <xf numFmtId="9" fontId="17" fillId="4" borderId="18" xfId="1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43" fillId="0" borderId="6" xfId="0" applyFont="1" applyBorder="1" applyAlignment="1">
      <alignment horizontal="right" vertical="center"/>
    </xf>
    <xf numFmtId="0" fontId="28" fillId="0" borderId="6" xfId="0" applyFont="1" applyFill="1" applyBorder="1" applyAlignment="1">
      <alignment vertical="center" wrapText="1"/>
    </xf>
    <xf numFmtId="41" fontId="34" fillId="0" borderId="6" xfId="0" applyNumberFormat="1" applyFont="1" applyBorder="1" applyAlignment="1">
      <alignment horizontal="center" vertical="center"/>
    </xf>
    <xf numFmtId="0" fontId="34" fillId="3" borderId="2" xfId="0" applyFont="1" applyFill="1" applyBorder="1" applyAlignment="1">
      <alignment vertical="center"/>
    </xf>
    <xf numFmtId="9" fontId="31" fillId="0" borderId="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41" fontId="34" fillId="0" borderId="32" xfId="0" applyNumberFormat="1" applyFont="1" applyBorder="1" applyAlignment="1">
      <alignment horizontal="center" vertical="center"/>
    </xf>
    <xf numFmtId="0" fontId="34" fillId="3" borderId="32" xfId="0" applyFont="1" applyFill="1" applyBorder="1" applyAlignment="1">
      <alignment vertical="center"/>
    </xf>
    <xf numFmtId="9" fontId="31" fillId="0" borderId="3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34" fillId="0" borderId="18" xfId="0" applyNumberFormat="1" applyFont="1" applyBorder="1" applyAlignment="1">
      <alignment horizontal="center" vertical="center"/>
    </xf>
    <xf numFmtId="0" fontId="34" fillId="3" borderId="18" xfId="0" applyFont="1" applyFill="1" applyBorder="1" applyAlignment="1">
      <alignment vertical="center"/>
    </xf>
    <xf numFmtId="9" fontId="31" fillId="0" borderId="18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17" fillId="0" borderId="31" xfId="0" applyFont="1" applyBorder="1" applyAlignment="1">
      <alignment horizontal="left" vertical="center" wrapText="1"/>
    </xf>
    <xf numFmtId="41" fontId="34" fillId="0" borderId="31" xfId="0" applyNumberFormat="1" applyFont="1" applyBorder="1" applyAlignment="1">
      <alignment horizontal="center" vertical="center"/>
    </xf>
    <xf numFmtId="9" fontId="31" fillId="0" borderId="31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41" fontId="35" fillId="0" borderId="18" xfId="1" applyFont="1" applyBorder="1" applyAlignment="1">
      <alignment horizontal="center" vertical="center"/>
    </xf>
    <xf numFmtId="41" fontId="31" fillId="0" borderId="18" xfId="0" applyNumberFormat="1" applyFont="1" applyBorder="1" applyAlignment="1">
      <alignment horizontal="center" vertical="center"/>
    </xf>
    <xf numFmtId="0" fontId="0" fillId="0" borderId="42" xfId="0" applyBorder="1"/>
    <xf numFmtId="0" fontId="31" fillId="0" borderId="32" xfId="0" applyFont="1" applyBorder="1" applyAlignment="1">
      <alignment horizontal="left" vertical="center" wrapText="1"/>
    </xf>
    <xf numFmtId="41" fontId="35" fillId="0" borderId="32" xfId="1" applyFont="1" applyBorder="1" applyAlignment="1">
      <alignment horizontal="center" vertical="center"/>
    </xf>
    <xf numFmtId="41" fontId="31" fillId="0" borderId="32" xfId="0" applyNumberFormat="1" applyFont="1" applyBorder="1" applyAlignment="1">
      <alignment horizontal="center" vertical="center"/>
    </xf>
    <xf numFmtId="41" fontId="35" fillId="0" borderId="6" xfId="1" applyFont="1" applyBorder="1" applyAlignment="1">
      <alignment horizontal="center" vertical="center"/>
    </xf>
    <xf numFmtId="41" fontId="31" fillId="0" borderId="6" xfId="0" applyNumberFormat="1" applyFont="1" applyBorder="1" applyAlignment="1">
      <alignment horizontal="center" vertical="center"/>
    </xf>
    <xf numFmtId="41" fontId="35" fillId="0" borderId="2" xfId="1" applyFont="1" applyBorder="1" applyAlignment="1">
      <alignment horizontal="center" vertical="center"/>
    </xf>
    <xf numFmtId="41" fontId="31" fillId="0" borderId="2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41" fontId="13" fillId="0" borderId="22" xfId="1" applyFont="1" applyBorder="1" applyAlignment="1">
      <alignment horizontal="center" vertical="center" wrapText="1"/>
    </xf>
    <xf numFmtId="41" fontId="13" fillId="0" borderId="22" xfId="0" applyNumberFormat="1" applyFont="1" applyBorder="1" applyAlignment="1">
      <alignment horizontal="center" vertical="center" wrapText="1"/>
    </xf>
    <xf numFmtId="41" fontId="44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16" xfId="0" applyFont="1" applyBorder="1"/>
    <xf numFmtId="0" fontId="44" fillId="0" borderId="22" xfId="0" applyFont="1" applyBorder="1"/>
    <xf numFmtId="0" fontId="44" fillId="0" borderId="27" xfId="0" applyFont="1" applyBorder="1"/>
    <xf numFmtId="41" fontId="44" fillId="0" borderId="16" xfId="0" applyNumberFormat="1" applyFont="1" applyBorder="1" applyAlignment="1">
      <alignment horizontal="center" vertical="center"/>
    </xf>
    <xf numFmtId="41" fontId="44" fillId="0" borderId="22" xfId="0" applyNumberFormat="1" applyFont="1" applyBorder="1" applyAlignment="1">
      <alignment vertical="center"/>
    </xf>
    <xf numFmtId="0" fontId="44" fillId="0" borderId="6" xfId="0" applyFont="1" applyBorder="1"/>
    <xf numFmtId="0" fontId="17" fillId="0" borderId="6" xfId="0" applyFont="1" applyBorder="1" applyAlignment="1">
      <alignment horizontal="center" vertical="justify"/>
    </xf>
    <xf numFmtId="41" fontId="31" fillId="3" borderId="5" xfId="0" applyNumberFormat="1" applyFont="1" applyFill="1" applyBorder="1" applyAlignment="1">
      <alignment horizontal="center" vertical="center" wrapText="1"/>
    </xf>
    <xf numFmtId="41" fontId="31" fillId="3" borderId="32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7" xfId="0" quotePrefix="1" applyFont="1" applyBorder="1" applyAlignment="1">
      <alignment horizontal="center" vertical="center" wrapText="1"/>
    </xf>
    <xf numFmtId="9" fontId="0" fillId="3" borderId="27" xfId="0" applyNumberForma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 wrapText="1"/>
    </xf>
    <xf numFmtId="41" fontId="9" fillId="3" borderId="6" xfId="0" applyNumberFormat="1" applyFont="1" applyFill="1" applyBorder="1" applyAlignment="1">
      <alignment horizontal="center" vertical="center" wrapText="1"/>
    </xf>
    <xf numFmtId="41" fontId="11" fillId="3" borderId="27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1" fontId="11" fillId="3" borderId="2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justify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1" fontId="34" fillId="3" borderId="32" xfId="0" applyNumberFormat="1" applyFont="1" applyFill="1" applyBorder="1" applyAlignment="1">
      <alignment vertical="center"/>
    </xf>
    <xf numFmtId="0" fontId="34" fillId="3" borderId="32" xfId="0" quotePrefix="1" applyFont="1" applyFill="1" applyBorder="1" applyAlignment="1">
      <alignment vertic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/>
    <xf numFmtId="0" fontId="4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quotePrefix="1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justify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44" fillId="0" borderId="18" xfId="0" applyFont="1" applyBorder="1"/>
    <xf numFmtId="0" fontId="13" fillId="0" borderId="44" xfId="0" applyFont="1" applyBorder="1" applyAlignment="1">
      <alignment vertical="center" wrapText="1"/>
    </xf>
    <xf numFmtId="0" fontId="0" fillId="0" borderId="45" xfId="0" applyBorder="1"/>
    <xf numFmtId="0" fontId="13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4" fillId="0" borderId="17" xfId="0" applyFont="1" applyBorder="1"/>
    <xf numFmtId="0" fontId="32" fillId="0" borderId="16" xfId="0" applyFont="1" applyBorder="1" applyAlignment="1">
      <alignment horizontal="center" vertical="center" wrapText="1"/>
    </xf>
    <xf numFmtId="0" fontId="32" fillId="0" borderId="16" xfId="0" quotePrefix="1" applyFont="1" applyBorder="1" applyAlignment="1">
      <alignment horizontal="center" vertical="center" wrapText="1"/>
    </xf>
    <xf numFmtId="0" fontId="46" fillId="0" borderId="16" xfId="0" applyFont="1" applyBorder="1" applyAlignment="1">
      <alignment vertical="center" wrapText="1"/>
    </xf>
    <xf numFmtId="41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3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41" fontId="0" fillId="0" borderId="16" xfId="0" applyNumberFormat="1" applyBorder="1" applyAlignment="1">
      <alignment vertical="center"/>
    </xf>
    <xf numFmtId="0" fontId="31" fillId="0" borderId="16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5" fillId="0" borderId="22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46" fillId="0" borderId="22" xfId="0" applyFont="1" applyBorder="1" applyAlignment="1">
      <alignment vertical="center" wrapText="1"/>
    </xf>
    <xf numFmtId="0" fontId="9" fillId="0" borderId="17" xfId="0" quotePrefix="1" applyFont="1" applyBorder="1" applyAlignment="1">
      <alignment horizontal="center" vertical="center" wrapText="1"/>
    </xf>
    <xf numFmtId="9" fontId="0" fillId="3" borderId="17" xfId="0" applyNumberFormat="1" applyFill="1" applyBorder="1" applyAlignment="1">
      <alignment horizontal="center" vertical="center"/>
    </xf>
    <xf numFmtId="41" fontId="9" fillId="3" borderId="2" xfId="0" applyNumberFormat="1" applyFont="1" applyFill="1" applyBorder="1" applyAlignment="1">
      <alignment horizontal="center" vertical="center" wrapText="1"/>
    </xf>
    <xf numFmtId="41" fontId="11" fillId="3" borderId="17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47" fillId="3" borderId="16" xfId="0" applyFont="1" applyFill="1" applyBorder="1" applyAlignment="1">
      <alignment horizontal="center" vertical="justify"/>
    </xf>
    <xf numFmtId="0" fontId="48" fillId="3" borderId="16" xfId="0" applyFont="1" applyFill="1" applyBorder="1" applyAlignment="1">
      <alignment horizontal="center" vertical="center" wrapText="1"/>
    </xf>
    <xf numFmtId="0" fontId="48" fillId="3" borderId="16" xfId="0" quotePrefix="1" applyFont="1" applyFill="1" applyBorder="1" applyAlignment="1">
      <alignment horizontal="center" vertical="center" wrapText="1"/>
    </xf>
    <xf numFmtId="0" fontId="48" fillId="3" borderId="16" xfId="0" applyFont="1" applyFill="1" applyBorder="1" applyAlignment="1">
      <alignment vertical="center" wrapText="1"/>
    </xf>
    <xf numFmtId="0" fontId="48" fillId="3" borderId="20" xfId="0" applyFont="1" applyFill="1" applyBorder="1" applyAlignment="1">
      <alignment vertical="center" wrapText="1"/>
    </xf>
    <xf numFmtId="0" fontId="49" fillId="3" borderId="29" xfId="0" applyFont="1" applyFill="1" applyBorder="1"/>
    <xf numFmtId="0" fontId="48" fillId="3" borderId="25" xfId="0" applyFont="1" applyFill="1" applyBorder="1" applyAlignment="1">
      <alignment vertical="center" wrapText="1"/>
    </xf>
    <xf numFmtId="0" fontId="49" fillId="3" borderId="16" xfId="0" applyFont="1" applyFill="1" applyBorder="1"/>
    <xf numFmtId="41" fontId="48" fillId="3" borderId="16" xfId="1" applyFont="1" applyFill="1" applyBorder="1" applyAlignment="1">
      <alignment horizontal="center" vertical="center" wrapText="1"/>
    </xf>
    <xf numFmtId="41" fontId="50" fillId="3" borderId="16" xfId="0" applyNumberFormat="1" applyFont="1" applyFill="1" applyBorder="1" applyAlignment="1">
      <alignment horizontal="center" vertical="center"/>
    </xf>
    <xf numFmtId="0" fontId="50" fillId="3" borderId="22" xfId="0" applyFont="1" applyFill="1" applyBorder="1" applyAlignment="1">
      <alignment horizontal="center" vertical="center"/>
    </xf>
    <xf numFmtId="0" fontId="49" fillId="3" borderId="0" xfId="0" applyFont="1" applyFill="1"/>
    <xf numFmtId="0" fontId="14" fillId="0" borderId="19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41" fontId="35" fillId="0" borderId="42" xfId="1" applyFont="1" applyBorder="1" applyAlignment="1">
      <alignment horizontal="center" vertical="center"/>
    </xf>
    <xf numFmtId="0" fontId="34" fillId="3" borderId="42" xfId="0" applyFont="1" applyFill="1" applyBorder="1" applyAlignment="1">
      <alignment vertical="center"/>
    </xf>
    <xf numFmtId="41" fontId="31" fillId="0" borderId="42" xfId="0" applyNumberFormat="1" applyFont="1" applyBorder="1" applyAlignment="1">
      <alignment horizontal="center" vertical="center"/>
    </xf>
    <xf numFmtId="0" fontId="21" fillId="0" borderId="17" xfId="0" applyFont="1" applyBorder="1"/>
    <xf numFmtId="0" fontId="1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vertical="center" wrapText="1"/>
    </xf>
    <xf numFmtId="0" fontId="21" fillId="0" borderId="46" xfId="0" applyFont="1" applyBorder="1"/>
    <xf numFmtId="41" fontId="21" fillId="0" borderId="46" xfId="1" applyFont="1" applyBorder="1"/>
    <xf numFmtId="0" fontId="17" fillId="0" borderId="46" xfId="0" applyFont="1" applyBorder="1" applyAlignment="1">
      <alignment horizontal="center" vertical="center"/>
    </xf>
    <xf numFmtId="41" fontId="17" fillId="5" borderId="46" xfId="3" applyNumberFormat="1" applyFont="1" applyFill="1" applyBorder="1" applyAlignment="1">
      <alignment horizontal="center" vertical="center"/>
    </xf>
    <xf numFmtId="41" fontId="17" fillId="6" borderId="46" xfId="3" applyNumberFormat="1" applyFont="1" applyFill="1" applyBorder="1" applyAlignment="1">
      <alignment horizontal="center" vertical="center"/>
    </xf>
    <xf numFmtId="9" fontId="17" fillId="4" borderId="46" xfId="1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vertical="center" wrapText="1"/>
    </xf>
    <xf numFmtId="0" fontId="21" fillId="0" borderId="31" xfId="0" applyFont="1" applyBorder="1"/>
    <xf numFmtId="41" fontId="21" fillId="0" borderId="31" xfId="1" applyFont="1" applyBorder="1"/>
    <xf numFmtId="0" fontId="17" fillId="0" borderId="31" xfId="0" applyFont="1" applyBorder="1" applyAlignment="1">
      <alignment horizontal="center" vertical="center"/>
    </xf>
    <xf numFmtId="41" fontId="33" fillId="5" borderId="31" xfId="3" applyNumberFormat="1" applyFont="1" applyFill="1" applyBorder="1" applyAlignment="1">
      <alignment horizontal="center" vertical="center"/>
    </xf>
    <xf numFmtId="41" fontId="17" fillId="6" borderId="31" xfId="3" applyNumberFormat="1" applyFont="1" applyFill="1" applyBorder="1" applyAlignment="1">
      <alignment horizontal="center" vertical="center"/>
    </xf>
    <xf numFmtId="9" fontId="17" fillId="4" borderId="31" xfId="1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vertical="center" wrapText="1"/>
    </xf>
    <xf numFmtId="0" fontId="21" fillId="0" borderId="32" xfId="0" applyFont="1" applyBorder="1"/>
    <xf numFmtId="41" fontId="21" fillId="0" borderId="32" xfId="1" applyFont="1" applyBorder="1"/>
    <xf numFmtId="0" fontId="17" fillId="0" borderId="32" xfId="0" applyFont="1" applyBorder="1" applyAlignment="1">
      <alignment horizontal="center" vertical="center"/>
    </xf>
    <xf numFmtId="41" fontId="33" fillId="5" borderId="32" xfId="3" applyNumberFormat="1" applyFont="1" applyFill="1" applyBorder="1" applyAlignment="1">
      <alignment horizontal="center" vertical="center"/>
    </xf>
    <xf numFmtId="9" fontId="17" fillId="4" borderId="32" xfId="1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41" fontId="17" fillId="5" borderId="31" xfId="3" applyNumberFormat="1" applyFont="1" applyFill="1" applyBorder="1" applyAlignment="1">
      <alignment horizontal="center" vertical="center"/>
    </xf>
    <xf numFmtId="41" fontId="17" fillId="6" borderId="22" xfId="3" applyNumberFormat="1" applyFont="1" applyFill="1" applyBorder="1" applyAlignment="1">
      <alignment horizontal="center" vertical="center"/>
    </xf>
    <xf numFmtId="41" fontId="34" fillId="5" borderId="27" xfId="3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11" fillId="0" borderId="2" xfId="0" applyFont="1" applyBorder="1"/>
    <xf numFmtId="41" fontId="21" fillId="0" borderId="2" xfId="1" applyFont="1" applyBorder="1"/>
    <xf numFmtId="41" fontId="34" fillId="5" borderId="2" xfId="3" applyNumberFormat="1" applyFont="1" applyFill="1" applyBorder="1" applyAlignment="1">
      <alignment horizontal="center" vertical="center"/>
    </xf>
    <xf numFmtId="41" fontId="35" fillId="5" borderId="2" xfId="3" applyNumberFormat="1" applyFont="1" applyFill="1" applyBorder="1" applyAlignment="1">
      <alignment horizontal="center" vertical="center"/>
    </xf>
    <xf numFmtId="41" fontId="35" fillId="5" borderId="2" xfId="3" quotePrefix="1" applyNumberFormat="1" applyFont="1" applyFill="1" applyBorder="1" applyAlignment="1">
      <alignment horizontal="center" vertical="center"/>
    </xf>
    <xf numFmtId="41" fontId="17" fillId="6" borderId="2" xfId="3" applyNumberFormat="1" applyFont="1" applyFill="1" applyBorder="1" applyAlignment="1">
      <alignment horizontal="center" vertical="center"/>
    </xf>
    <xf numFmtId="9" fontId="17" fillId="4" borderId="2" xfId="1" applyNumberFormat="1" applyFont="1" applyFill="1" applyBorder="1" applyAlignment="1">
      <alignment horizontal="center" vertical="center"/>
    </xf>
    <xf numFmtId="0" fontId="31" fillId="0" borderId="32" xfId="0" applyFont="1" applyBorder="1" applyAlignment="1">
      <alignment vertical="center" wrapText="1"/>
    </xf>
    <xf numFmtId="0" fontId="11" fillId="0" borderId="32" xfId="0" applyFont="1" applyBorder="1"/>
    <xf numFmtId="41" fontId="35" fillId="5" borderId="32" xfId="3" applyNumberFormat="1" applyFont="1" applyFill="1" applyBorder="1" applyAlignment="1">
      <alignment horizontal="center" vertical="center"/>
    </xf>
    <xf numFmtId="41" fontId="17" fillId="6" borderId="32" xfId="3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1" fillId="0" borderId="47" xfId="0" applyFont="1" applyBorder="1" applyAlignment="1">
      <alignment vertical="center" wrapText="1"/>
    </xf>
    <xf numFmtId="0" fontId="11" fillId="0" borderId="31" xfId="0" applyFont="1" applyBorder="1"/>
    <xf numFmtId="41" fontId="35" fillId="5" borderId="31" xfId="3" applyNumberFormat="1" applyFont="1" applyFill="1" applyBorder="1" applyAlignment="1">
      <alignment horizontal="center" vertical="center"/>
    </xf>
    <xf numFmtId="0" fontId="31" fillId="0" borderId="48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9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vertical="center" wrapText="1"/>
    </xf>
    <xf numFmtId="0" fontId="11" fillId="0" borderId="52" xfId="0" applyFont="1" applyBorder="1"/>
    <xf numFmtId="41" fontId="21" fillId="0" borderId="52" xfId="1" applyFont="1" applyBorder="1"/>
    <xf numFmtId="0" fontId="17" fillId="0" borderId="52" xfId="0" applyFont="1" applyBorder="1" applyAlignment="1">
      <alignment horizontal="center" vertical="center"/>
    </xf>
    <xf numFmtId="41" fontId="35" fillId="5" borderId="52" xfId="3" applyNumberFormat="1" applyFont="1" applyFill="1" applyBorder="1" applyAlignment="1">
      <alignment horizontal="center" vertical="center"/>
    </xf>
    <xf numFmtId="9" fontId="17" fillId="4" borderId="52" xfId="1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1" fillId="0" borderId="42" xfId="0" applyFont="1" applyBorder="1" applyAlignment="1">
      <alignment vertical="center" wrapText="1"/>
    </xf>
    <xf numFmtId="0" fontId="11" fillId="0" borderId="42" xfId="0" applyFont="1" applyBorder="1"/>
    <xf numFmtId="41" fontId="21" fillId="0" borderId="42" xfId="1" applyFont="1" applyBorder="1"/>
    <xf numFmtId="0" fontId="17" fillId="0" borderId="42" xfId="0" applyFont="1" applyBorder="1" applyAlignment="1">
      <alignment horizontal="center" vertical="center"/>
    </xf>
    <xf numFmtId="41" fontId="35" fillId="5" borderId="42" xfId="3" applyNumberFormat="1" applyFont="1" applyFill="1" applyBorder="1" applyAlignment="1">
      <alignment horizontal="center" vertical="center"/>
    </xf>
    <xf numFmtId="41" fontId="17" fillId="6" borderId="42" xfId="3" applyNumberFormat="1" applyFont="1" applyFill="1" applyBorder="1" applyAlignment="1">
      <alignment horizontal="center" vertical="center"/>
    </xf>
    <xf numFmtId="9" fontId="17" fillId="4" borderId="42" xfId="1" applyNumberFormat="1" applyFont="1" applyFill="1" applyBorder="1" applyAlignment="1">
      <alignment horizontal="center" vertical="center"/>
    </xf>
    <xf numFmtId="0" fontId="31" fillId="0" borderId="46" xfId="0" applyFont="1" applyBorder="1" applyAlignment="1">
      <alignment vertical="center" wrapText="1"/>
    </xf>
    <xf numFmtId="41" fontId="35" fillId="5" borderId="46" xfId="3" applyNumberFormat="1" applyFont="1" applyFill="1" applyBorder="1" applyAlignment="1">
      <alignment horizontal="center" vertical="center"/>
    </xf>
    <xf numFmtId="9" fontId="0" fillId="7" borderId="46" xfId="0" applyNumberFormat="1" applyFill="1" applyBorder="1" applyAlignment="1">
      <alignment horizontal="center" vertical="center"/>
    </xf>
    <xf numFmtId="9" fontId="0" fillId="7" borderId="18" xfId="0" applyNumberFormat="1" applyFill="1" applyBorder="1" applyAlignment="1">
      <alignment horizontal="center" vertical="center"/>
    </xf>
    <xf numFmtId="0" fontId="31" fillId="0" borderId="45" xfId="0" applyFont="1" applyBorder="1" applyAlignment="1">
      <alignment vertical="center" wrapText="1"/>
    </xf>
    <xf numFmtId="0" fontId="38" fillId="0" borderId="45" xfId="0" applyFont="1" applyBorder="1" applyAlignment="1">
      <alignment horizontal="left" vertical="center" wrapText="1"/>
    </xf>
    <xf numFmtId="41" fontId="34" fillId="5" borderId="18" xfId="3" applyNumberFormat="1" applyFont="1" applyFill="1" applyBorder="1" applyAlignment="1">
      <alignment horizontal="center" vertical="center"/>
    </xf>
    <xf numFmtId="0" fontId="32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9" fontId="0" fillId="7" borderId="42" xfId="0" applyNumberForma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left" vertical="center" wrapText="1" readingOrder="1"/>
    </xf>
    <xf numFmtId="9" fontId="22" fillId="5" borderId="46" xfId="1" applyNumberFormat="1" applyFont="1" applyFill="1" applyBorder="1" applyAlignment="1">
      <alignment horizontal="center" vertical="center"/>
    </xf>
    <xf numFmtId="9" fontId="22" fillId="6" borderId="46" xfId="1" applyNumberFormat="1" applyFont="1" applyFill="1" applyBorder="1" applyAlignment="1">
      <alignment horizontal="center" vertical="center"/>
    </xf>
    <xf numFmtId="9" fontId="22" fillId="4" borderId="46" xfId="1" applyNumberFormat="1" applyFont="1" applyFill="1" applyBorder="1" applyAlignment="1">
      <alignment horizontal="center" vertical="center"/>
    </xf>
    <xf numFmtId="0" fontId="0" fillId="7" borderId="46" xfId="0" applyFill="1" applyBorder="1"/>
    <xf numFmtId="0" fontId="41" fillId="3" borderId="18" xfId="0" applyFont="1" applyFill="1" applyBorder="1" applyAlignment="1">
      <alignment horizontal="left" vertical="center" wrapText="1" readingOrder="1"/>
    </xf>
    <xf numFmtId="9" fontId="22" fillId="5" borderId="18" xfId="1" applyNumberFormat="1" applyFont="1" applyFill="1" applyBorder="1" applyAlignment="1">
      <alignment horizontal="center" vertical="center"/>
    </xf>
    <xf numFmtId="9" fontId="22" fillId="6" borderId="18" xfId="1" applyNumberFormat="1" applyFont="1" applyFill="1" applyBorder="1" applyAlignment="1">
      <alignment horizontal="center" vertical="center"/>
    </xf>
    <xf numFmtId="9" fontId="22" fillId="4" borderId="18" xfId="1" applyNumberFormat="1" applyFont="1" applyFill="1" applyBorder="1" applyAlignment="1">
      <alignment horizontal="center" vertical="center"/>
    </xf>
    <xf numFmtId="0" fontId="0" fillId="7" borderId="18" xfId="0" applyFill="1" applyBorder="1"/>
    <xf numFmtId="0" fontId="17" fillId="0" borderId="18" xfId="0" applyFont="1" applyBorder="1" applyAlignment="1">
      <alignment vertical="center" wrapText="1"/>
    </xf>
    <xf numFmtId="41" fontId="17" fillId="5" borderId="18" xfId="3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 wrapText="1"/>
    </xf>
    <xf numFmtId="41" fontId="33" fillId="5" borderId="18" xfId="3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vertical="center" wrapText="1"/>
    </xf>
    <xf numFmtId="41" fontId="17" fillId="5" borderId="42" xfId="3" applyNumberFormat="1" applyFont="1" applyFill="1" applyBorder="1" applyAlignment="1">
      <alignment horizontal="center" vertical="center"/>
    </xf>
    <xf numFmtId="41" fontId="35" fillId="5" borderId="18" xfId="3" quotePrefix="1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17" fillId="3" borderId="27" xfId="1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9" fontId="0" fillId="0" borderId="19" xfId="0" applyNumberFormat="1" applyBorder="1" applyAlignment="1">
      <alignment horizontal="center" vertical="center"/>
    </xf>
    <xf numFmtId="41" fontId="13" fillId="0" borderId="19" xfId="1" applyFont="1" applyBorder="1" applyAlignment="1">
      <alignment horizontal="center" vertical="center" wrapText="1"/>
    </xf>
    <xf numFmtId="41" fontId="44" fillId="0" borderId="19" xfId="0" applyNumberFormat="1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justify"/>
    </xf>
    <xf numFmtId="0" fontId="9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0" fontId="0" fillId="0" borderId="48" xfId="0" applyBorder="1"/>
    <xf numFmtId="0" fontId="0" fillId="0" borderId="53" xfId="0" applyBorder="1"/>
    <xf numFmtId="9" fontId="0" fillId="0" borderId="53" xfId="0" applyNumberFormat="1" applyBorder="1" applyAlignment="1">
      <alignment horizontal="center" vertical="center"/>
    </xf>
    <xf numFmtId="0" fontId="44" fillId="0" borderId="53" xfId="0" applyFont="1" applyBorder="1"/>
    <xf numFmtId="0" fontId="44" fillId="0" borderId="32" xfId="0" applyFont="1" applyBorder="1"/>
    <xf numFmtId="0" fontId="10" fillId="0" borderId="22" xfId="0" applyFont="1" applyBorder="1" applyAlignment="1">
      <alignment vertical="center" wrapText="1"/>
    </xf>
    <xf numFmtId="9" fontId="0" fillId="3" borderId="22" xfId="0" applyNumberFormat="1" applyFill="1" applyBorder="1" applyAlignment="1">
      <alignment horizontal="center" vertical="center"/>
    </xf>
    <xf numFmtId="9" fontId="11" fillId="3" borderId="22" xfId="0" applyNumberFormat="1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justify"/>
    </xf>
    <xf numFmtId="0" fontId="9" fillId="0" borderId="54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0" fillId="0" borderId="56" xfId="0" applyBorder="1"/>
    <xf numFmtId="0" fontId="9" fillId="0" borderId="57" xfId="0" applyFont="1" applyBorder="1" applyAlignment="1">
      <alignment vertical="center" wrapText="1"/>
    </xf>
    <xf numFmtId="0" fontId="0" fillId="0" borderId="54" xfId="0" applyBorder="1"/>
    <xf numFmtId="41" fontId="9" fillId="3" borderId="42" xfId="1" applyFont="1" applyFill="1" applyBorder="1" applyAlignment="1">
      <alignment horizontal="center" vertical="center" wrapText="1"/>
    </xf>
    <xf numFmtId="41" fontId="9" fillId="3" borderId="42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quotePrefix="1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0" fillId="0" borderId="59" xfId="0" applyBorder="1"/>
    <xf numFmtId="0" fontId="9" fillId="0" borderId="60" xfId="0" applyFont="1" applyBorder="1" applyAlignment="1">
      <alignment vertical="center" wrapText="1"/>
    </xf>
    <xf numFmtId="0" fontId="0" fillId="0" borderId="32" xfId="0" applyBorder="1"/>
    <xf numFmtId="0" fontId="51" fillId="0" borderId="0" xfId="0" applyFont="1" applyBorder="1" applyAlignment="1">
      <alignment horizontal="center" vertical="justify"/>
    </xf>
    <xf numFmtId="0" fontId="52" fillId="0" borderId="0" xfId="0" applyFont="1" applyBorder="1" applyAlignment="1">
      <alignment horizontal="center" vertical="center" wrapText="1"/>
    </xf>
    <xf numFmtId="0" fontId="52" fillId="0" borderId="0" xfId="0" quotePrefix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5" fillId="0" borderId="0" xfId="0" applyFont="1" applyBorder="1"/>
    <xf numFmtId="0" fontId="55" fillId="0" borderId="0" xfId="0" applyFont="1"/>
    <xf numFmtId="0" fontId="53" fillId="0" borderId="0" xfId="0" applyFont="1"/>
    <xf numFmtId="0" fontId="9" fillId="0" borderId="2" xfId="0" quotePrefix="1" applyFont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/>
    </xf>
    <xf numFmtId="41" fontId="11" fillId="3" borderId="2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0" fillId="0" borderId="18" xfId="0" applyBorder="1"/>
    <xf numFmtId="0" fontId="13" fillId="0" borderId="18" xfId="0" applyFont="1" applyBorder="1" applyAlignment="1"/>
    <xf numFmtId="0" fontId="14" fillId="0" borderId="22" xfId="0" quotePrefix="1" applyFont="1" applyBorder="1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41" fontId="34" fillId="5" borderId="31" xfId="3" applyNumberFormat="1" applyFont="1" applyFill="1" applyBorder="1" applyAlignment="1">
      <alignment horizontal="center" vertical="center"/>
    </xf>
    <xf numFmtId="9" fontId="0" fillId="7" borderId="31" xfId="0" applyNumberFormat="1" applyFill="1" applyBorder="1" applyAlignment="1">
      <alignment horizontal="center" vertical="center"/>
    </xf>
    <xf numFmtId="9" fontId="0" fillId="7" borderId="32" xfId="0" applyNumberForma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41" fontId="21" fillId="0" borderId="5" xfId="1" applyFont="1" applyBorder="1" applyAlignment="1">
      <alignment horizontal="center"/>
    </xf>
    <xf numFmtId="41" fontId="21" fillId="0" borderId="22" xfId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42" fillId="3" borderId="5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20" fillId="5" borderId="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53" fillId="0" borderId="0" xfId="0" applyFont="1" applyAlignment="1">
      <alignment horizontal="center"/>
    </xf>
    <xf numFmtId="0" fontId="14" fillId="0" borderId="2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99"/>
  <sheetViews>
    <sheetView view="pageLayout" topLeftCell="A75" zoomScale="85" zoomScaleNormal="50" zoomScaleSheetLayoutView="70" zoomScalePageLayoutView="85" workbookViewId="0">
      <selection activeCell="B77" sqref="B77"/>
    </sheetView>
  </sheetViews>
  <sheetFormatPr defaultRowHeight="15"/>
  <cols>
    <col min="1" max="1" width="12.5703125" customWidth="1"/>
    <col min="2" max="2" width="18.28515625" customWidth="1"/>
    <col min="3" max="15" width="12.5703125" customWidth="1"/>
    <col min="16" max="20" width="10.140625" customWidth="1"/>
  </cols>
  <sheetData>
    <row r="1" spans="1:20">
      <c r="A1" t="s">
        <v>341</v>
      </c>
    </row>
    <row r="2" spans="1:20" ht="26.25" customHeight="1">
      <c r="A2" s="577" t="s">
        <v>218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</row>
    <row r="3" spans="1:20" ht="21">
      <c r="A3" s="577" t="s">
        <v>0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</row>
    <row r="4" spans="1:20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1.75" customHeight="1">
      <c r="A5" s="578" t="s">
        <v>7</v>
      </c>
      <c r="B5" s="578" t="s">
        <v>22</v>
      </c>
      <c r="C5" s="578" t="s">
        <v>1</v>
      </c>
      <c r="D5" s="578" t="s">
        <v>2</v>
      </c>
      <c r="E5" s="578" t="s">
        <v>23</v>
      </c>
      <c r="F5" s="580" t="s">
        <v>4</v>
      </c>
      <c r="G5" s="581"/>
      <c r="H5" s="581"/>
      <c r="I5" s="581"/>
      <c r="J5" s="581"/>
      <c r="K5" s="582" t="s">
        <v>5</v>
      </c>
      <c r="L5" s="583"/>
      <c r="M5" s="583"/>
      <c r="N5" s="583"/>
      <c r="O5" s="583"/>
      <c r="P5" s="584" t="s">
        <v>6</v>
      </c>
      <c r="Q5" s="585"/>
      <c r="R5" s="585"/>
      <c r="S5" s="585"/>
      <c r="T5" s="586"/>
    </row>
    <row r="6" spans="1:20" ht="70.5" customHeight="1">
      <c r="A6" s="579"/>
      <c r="B6" s="579"/>
      <c r="C6" s="579"/>
      <c r="D6" s="579"/>
      <c r="E6" s="579"/>
      <c r="F6" s="260">
        <v>2009</v>
      </c>
      <c r="G6" s="260">
        <v>2010</v>
      </c>
      <c r="H6" s="260">
        <v>2011</v>
      </c>
      <c r="I6" s="260">
        <v>2012</v>
      </c>
      <c r="J6" s="260">
        <v>2013</v>
      </c>
      <c r="K6" s="261">
        <v>2009</v>
      </c>
      <c r="L6" s="261">
        <v>2010</v>
      </c>
      <c r="M6" s="261">
        <v>2011</v>
      </c>
      <c r="N6" s="261">
        <v>2012</v>
      </c>
      <c r="O6" s="261">
        <v>2013</v>
      </c>
      <c r="P6" s="262">
        <v>2009</v>
      </c>
      <c r="Q6" s="262">
        <v>2010</v>
      </c>
      <c r="R6" s="262">
        <v>2011</v>
      </c>
      <c r="S6" s="262">
        <v>2012</v>
      </c>
      <c r="T6" s="262">
        <v>2013</v>
      </c>
    </row>
    <row r="7" spans="1:20">
      <c r="A7" s="224">
        <v>1</v>
      </c>
      <c r="B7" s="225">
        <v>2</v>
      </c>
      <c r="C7" s="224">
        <v>3</v>
      </c>
      <c r="D7" s="224">
        <v>4</v>
      </c>
      <c r="E7" s="225">
        <v>5</v>
      </c>
      <c r="F7" s="226">
        <v>6</v>
      </c>
      <c r="G7" s="226">
        <v>7</v>
      </c>
      <c r="H7" s="226">
        <v>8</v>
      </c>
      <c r="I7" s="226">
        <v>9</v>
      </c>
      <c r="J7" s="226">
        <v>10</v>
      </c>
      <c r="K7" s="227">
        <v>11</v>
      </c>
      <c r="L7" s="227">
        <v>12</v>
      </c>
      <c r="M7" s="227">
        <v>13</v>
      </c>
      <c r="N7" s="227">
        <v>14</v>
      </c>
      <c r="O7" s="227">
        <v>15</v>
      </c>
      <c r="P7" s="228">
        <v>16</v>
      </c>
      <c r="Q7" s="228">
        <v>17</v>
      </c>
      <c r="R7" s="228">
        <v>18</v>
      </c>
      <c r="S7" s="228">
        <v>19</v>
      </c>
      <c r="T7" s="228">
        <v>20</v>
      </c>
    </row>
    <row r="8" spans="1:20" ht="60" customHeight="1">
      <c r="A8" s="135">
        <v>1</v>
      </c>
      <c r="B8" s="258" t="s">
        <v>287</v>
      </c>
      <c r="C8" s="571"/>
      <c r="D8" s="573"/>
      <c r="E8" s="575" t="s">
        <v>151</v>
      </c>
      <c r="F8" s="136"/>
      <c r="G8" s="136"/>
      <c r="H8" s="136"/>
      <c r="I8" s="136"/>
      <c r="J8" s="136"/>
      <c r="K8" s="138"/>
      <c r="L8" s="138"/>
      <c r="M8" s="138"/>
      <c r="N8" s="138"/>
      <c r="O8" s="138"/>
      <c r="P8" s="137"/>
      <c r="Q8" s="137"/>
      <c r="R8" s="137"/>
      <c r="S8" s="137"/>
      <c r="T8" s="137"/>
    </row>
    <row r="9" spans="1:20" ht="48.75" customHeight="1">
      <c r="A9" s="133"/>
      <c r="B9" s="259" t="s">
        <v>244</v>
      </c>
      <c r="C9" s="572"/>
      <c r="D9" s="574"/>
      <c r="E9" s="576"/>
      <c r="F9" s="123"/>
      <c r="G9" s="123"/>
      <c r="H9" s="123"/>
      <c r="I9" s="123"/>
      <c r="J9" s="123"/>
      <c r="K9" s="124"/>
      <c r="L9" s="124"/>
      <c r="M9" s="124"/>
      <c r="N9" s="124"/>
      <c r="O9" s="124"/>
      <c r="P9" s="125"/>
      <c r="Q9" s="125"/>
      <c r="R9" s="125"/>
      <c r="S9" s="125"/>
      <c r="T9" s="125"/>
    </row>
    <row r="10" spans="1:20" ht="32.25" customHeight="1">
      <c r="A10" s="149"/>
      <c r="B10" s="150" t="s">
        <v>39</v>
      </c>
      <c r="C10" s="62"/>
      <c r="D10" s="63"/>
      <c r="E10" s="151"/>
      <c r="F10" s="152">
        <v>0</v>
      </c>
      <c r="G10" s="152">
        <v>2700000</v>
      </c>
      <c r="H10" s="152">
        <v>3600000</v>
      </c>
      <c r="I10" s="152">
        <v>1300000</v>
      </c>
      <c r="J10" s="152">
        <v>4500000</v>
      </c>
      <c r="K10" s="153">
        <f>G10</f>
        <v>2700000</v>
      </c>
      <c r="L10" s="153">
        <f t="shared" ref="L10:O10" si="0">H10</f>
        <v>3600000</v>
      </c>
      <c r="M10" s="153">
        <f t="shared" si="0"/>
        <v>1300000</v>
      </c>
      <c r="N10" s="153">
        <f t="shared" si="0"/>
        <v>4500000</v>
      </c>
      <c r="O10" s="153">
        <f t="shared" si="0"/>
        <v>2700000</v>
      </c>
      <c r="P10" s="127">
        <v>0</v>
      </c>
      <c r="Q10" s="127">
        <v>0</v>
      </c>
      <c r="R10" s="127">
        <v>0</v>
      </c>
      <c r="S10" s="127">
        <v>0</v>
      </c>
      <c r="T10" s="127">
        <f>SUM(O10/J10*100%)</f>
        <v>0.6</v>
      </c>
    </row>
    <row r="11" spans="1:20" ht="32.25" customHeight="1">
      <c r="A11" s="133"/>
      <c r="B11" s="154" t="s">
        <v>152</v>
      </c>
      <c r="C11" s="61"/>
      <c r="D11" s="59"/>
      <c r="E11" s="147"/>
      <c r="F11" s="155"/>
      <c r="G11" s="155"/>
      <c r="H11" s="155"/>
      <c r="I11" s="155"/>
      <c r="J11" s="155"/>
      <c r="K11" s="153"/>
      <c r="L11" s="153"/>
      <c r="M11" s="153"/>
      <c r="N11" s="153"/>
      <c r="O11" s="153"/>
      <c r="P11" s="156"/>
      <c r="Q11" s="156"/>
      <c r="R11" s="156"/>
      <c r="S11" s="156"/>
      <c r="T11" s="156"/>
    </row>
    <row r="12" spans="1:20" ht="45" customHeight="1">
      <c r="A12" s="149"/>
      <c r="B12" s="150" t="s">
        <v>41</v>
      </c>
      <c r="C12" s="62"/>
      <c r="D12" s="63"/>
      <c r="E12" s="151"/>
      <c r="F12" s="152">
        <v>0</v>
      </c>
      <c r="G12" s="152">
        <v>0</v>
      </c>
      <c r="H12" s="152">
        <v>0</v>
      </c>
      <c r="I12" s="152">
        <v>0</v>
      </c>
      <c r="J12" s="152">
        <v>5000000</v>
      </c>
      <c r="K12" s="153">
        <f t="shared" ref="K12:K14" si="1">G12</f>
        <v>0</v>
      </c>
      <c r="L12" s="153">
        <f t="shared" ref="L12:L16" si="2">H12</f>
        <v>0</v>
      </c>
      <c r="M12" s="153">
        <f t="shared" ref="M12:M16" si="3">I12</f>
        <v>0</v>
      </c>
      <c r="N12" s="153">
        <f t="shared" ref="N12:N16" si="4">J12</f>
        <v>5000000</v>
      </c>
      <c r="O12" s="153">
        <f t="shared" ref="O12:O16" si="5">K12</f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f t="shared" ref="T12:T26" si="6">SUM(O12/J12*100%)</f>
        <v>0</v>
      </c>
    </row>
    <row r="13" spans="1:20" ht="36" customHeight="1">
      <c r="A13" s="133"/>
      <c r="B13" s="154" t="s">
        <v>153</v>
      </c>
      <c r="C13" s="61"/>
      <c r="D13" s="59"/>
      <c r="E13" s="147"/>
      <c r="F13" s="155"/>
      <c r="G13" s="155"/>
      <c r="H13" s="155"/>
      <c r="I13" s="155"/>
      <c r="J13" s="155"/>
      <c r="K13" s="153"/>
      <c r="L13" s="153"/>
      <c r="M13" s="153"/>
      <c r="N13" s="153"/>
      <c r="O13" s="153"/>
      <c r="P13" s="156"/>
      <c r="Q13" s="156"/>
      <c r="R13" s="156"/>
      <c r="S13" s="156"/>
      <c r="T13" s="156"/>
    </row>
    <row r="14" spans="1:20" ht="30" customHeight="1">
      <c r="A14" s="149"/>
      <c r="B14" s="150" t="s">
        <v>42</v>
      </c>
      <c r="C14" s="62"/>
      <c r="D14" s="63"/>
      <c r="E14" s="151"/>
      <c r="F14" s="152">
        <v>0</v>
      </c>
      <c r="G14" s="152">
        <v>170200000</v>
      </c>
      <c r="H14" s="152">
        <v>225900000</v>
      </c>
      <c r="I14" s="152">
        <v>235800000</v>
      </c>
      <c r="J14" s="152">
        <v>279900000</v>
      </c>
      <c r="K14" s="153">
        <f t="shared" si="1"/>
        <v>170200000</v>
      </c>
      <c r="L14" s="153">
        <f t="shared" si="2"/>
        <v>225900000</v>
      </c>
      <c r="M14" s="153">
        <f t="shared" si="3"/>
        <v>235800000</v>
      </c>
      <c r="N14" s="153">
        <f t="shared" si="4"/>
        <v>279900000</v>
      </c>
      <c r="O14" s="153">
        <f t="shared" si="5"/>
        <v>170200000</v>
      </c>
      <c r="P14" s="127">
        <v>0</v>
      </c>
      <c r="Q14" s="127">
        <f>SUM(L14/G14*100%)</f>
        <v>1.327262044653349</v>
      </c>
      <c r="R14" s="127">
        <f>SUM(M14/H14*100%)</f>
        <v>1.0438247011952191</v>
      </c>
      <c r="S14" s="127">
        <f>SUM(N14/I14*100%)</f>
        <v>1.1870229007633588</v>
      </c>
      <c r="T14" s="127">
        <f>SUM(O14/J14*100%)</f>
        <v>0.60807431225437658</v>
      </c>
    </row>
    <row r="15" spans="1:20" ht="30" customHeight="1">
      <c r="A15" s="133"/>
      <c r="B15" s="154" t="s">
        <v>154</v>
      </c>
      <c r="C15" s="61"/>
      <c r="D15" s="59"/>
      <c r="E15" s="147"/>
      <c r="F15" s="155"/>
      <c r="G15" s="155"/>
      <c r="H15" s="155"/>
      <c r="I15" s="155"/>
      <c r="J15" s="155"/>
      <c r="K15" s="153"/>
      <c r="L15" s="153"/>
      <c r="M15" s="153"/>
      <c r="N15" s="153"/>
      <c r="O15" s="153"/>
      <c r="P15" s="156"/>
      <c r="Q15" s="156"/>
      <c r="R15" s="156"/>
      <c r="S15" s="156"/>
      <c r="T15" s="156"/>
    </row>
    <row r="16" spans="1:20" ht="30" customHeight="1">
      <c r="A16" s="149"/>
      <c r="B16" s="150" t="s">
        <v>226</v>
      </c>
      <c r="C16" s="62"/>
      <c r="D16" s="63"/>
      <c r="E16" s="151"/>
      <c r="F16" s="152">
        <v>0</v>
      </c>
      <c r="G16" s="152">
        <v>2782000</v>
      </c>
      <c r="H16" s="152">
        <v>4062000</v>
      </c>
      <c r="I16" s="152">
        <v>1820000</v>
      </c>
      <c r="J16" s="152">
        <v>0</v>
      </c>
      <c r="K16" s="153">
        <f>G16</f>
        <v>2782000</v>
      </c>
      <c r="L16" s="153">
        <f t="shared" si="2"/>
        <v>4062000</v>
      </c>
      <c r="M16" s="153">
        <f t="shared" si="3"/>
        <v>1820000</v>
      </c>
      <c r="N16" s="153">
        <f t="shared" si="4"/>
        <v>0</v>
      </c>
      <c r="O16" s="153">
        <f t="shared" si="5"/>
        <v>2782000</v>
      </c>
      <c r="P16" s="127">
        <v>0</v>
      </c>
      <c r="Q16" s="127">
        <v>0</v>
      </c>
      <c r="R16" s="127">
        <f t="shared" ref="R16:R26" si="7">SUM(M16/H16*100%)</f>
        <v>0.44805514524864598</v>
      </c>
      <c r="S16" s="127">
        <v>0</v>
      </c>
      <c r="T16" s="127">
        <v>0</v>
      </c>
    </row>
    <row r="17" spans="1:20" ht="30" customHeight="1">
      <c r="A17" s="133"/>
      <c r="B17" s="154" t="s">
        <v>227</v>
      </c>
      <c r="C17" s="61"/>
      <c r="D17" s="59"/>
      <c r="E17" s="147"/>
      <c r="F17" s="155"/>
      <c r="G17" s="155"/>
      <c r="H17" s="155"/>
      <c r="I17" s="155"/>
      <c r="J17" s="155"/>
      <c r="K17" s="153"/>
      <c r="L17" s="153"/>
      <c r="M17" s="153"/>
      <c r="N17" s="153"/>
      <c r="O17" s="153"/>
      <c r="P17" s="156"/>
      <c r="Q17" s="156"/>
      <c r="R17" s="156"/>
      <c r="S17" s="156"/>
      <c r="T17" s="156"/>
    </row>
    <row r="18" spans="1:20" ht="24" customHeight="1">
      <c r="A18" s="149"/>
      <c r="B18" s="150" t="s">
        <v>43</v>
      </c>
      <c r="C18" s="62"/>
      <c r="D18" s="63"/>
      <c r="E18" s="151"/>
      <c r="F18" s="152">
        <v>0</v>
      </c>
      <c r="G18" s="152">
        <v>9525500</v>
      </c>
      <c r="H18" s="152">
        <v>8704944</v>
      </c>
      <c r="I18" s="152">
        <v>6576100</v>
      </c>
      <c r="J18" s="152">
        <v>13414300</v>
      </c>
      <c r="K18" s="153">
        <f t="shared" ref="K18:K26" si="8">G18</f>
        <v>9525500</v>
      </c>
      <c r="L18" s="153">
        <f t="shared" ref="L18:L26" si="9">H18</f>
        <v>8704944</v>
      </c>
      <c r="M18" s="153">
        <f t="shared" ref="M18:M26" si="10">I18</f>
        <v>6576100</v>
      </c>
      <c r="N18" s="153">
        <f t="shared" ref="N18:N26" si="11">J18</f>
        <v>13414300</v>
      </c>
      <c r="O18" s="153">
        <f t="shared" ref="O18:O26" si="12">K18</f>
        <v>9525500</v>
      </c>
      <c r="P18" s="127">
        <v>0</v>
      </c>
      <c r="Q18" s="127">
        <f t="shared" ref="Q18:Q26" si="13">SUM(L18/G18*100%)</f>
        <v>0.91385691039840433</v>
      </c>
      <c r="R18" s="127">
        <f t="shared" si="7"/>
        <v>0.75544426247888552</v>
      </c>
      <c r="S18" s="127">
        <f t="shared" ref="S18:S26" si="14">SUM(N18/I18*100%)</f>
        <v>2.0398564498715044</v>
      </c>
      <c r="T18" s="127">
        <f t="shared" si="6"/>
        <v>0.71010041522852474</v>
      </c>
    </row>
    <row r="19" spans="1:20" ht="24" customHeight="1">
      <c r="A19" s="133"/>
      <c r="B19" s="154" t="s">
        <v>155</v>
      </c>
      <c r="C19" s="61"/>
      <c r="D19" s="59"/>
      <c r="E19" s="147"/>
      <c r="F19" s="155"/>
      <c r="G19" s="155"/>
      <c r="H19" s="155"/>
      <c r="I19" s="155"/>
      <c r="J19" s="155"/>
      <c r="K19" s="153"/>
      <c r="L19" s="153"/>
      <c r="M19" s="153"/>
      <c r="N19" s="153"/>
      <c r="O19" s="153"/>
      <c r="P19" s="156"/>
      <c r="Q19" s="156"/>
      <c r="R19" s="156"/>
      <c r="S19" s="156"/>
      <c r="T19" s="156"/>
    </row>
    <row r="20" spans="1:20" ht="30" customHeight="1">
      <c r="A20" s="149"/>
      <c r="B20" s="150" t="s">
        <v>44</v>
      </c>
      <c r="C20" s="62"/>
      <c r="D20" s="63"/>
      <c r="E20" s="151"/>
      <c r="F20" s="152">
        <v>0</v>
      </c>
      <c r="G20" s="152">
        <v>3600000</v>
      </c>
      <c r="H20" s="152">
        <v>3600000</v>
      </c>
      <c r="I20" s="152">
        <v>2400000</v>
      </c>
      <c r="J20" s="152">
        <v>2940000</v>
      </c>
      <c r="K20" s="153">
        <f t="shared" si="8"/>
        <v>3600000</v>
      </c>
      <c r="L20" s="153">
        <f t="shared" si="9"/>
        <v>3600000</v>
      </c>
      <c r="M20" s="153">
        <f t="shared" si="10"/>
        <v>2400000</v>
      </c>
      <c r="N20" s="153">
        <f t="shared" si="11"/>
        <v>2940000</v>
      </c>
      <c r="O20" s="153">
        <f t="shared" si="12"/>
        <v>3600000</v>
      </c>
      <c r="P20" s="127">
        <v>0</v>
      </c>
      <c r="Q20" s="127">
        <f t="shared" si="13"/>
        <v>1</v>
      </c>
      <c r="R20" s="127">
        <f t="shared" si="7"/>
        <v>0.66666666666666663</v>
      </c>
      <c r="S20" s="127">
        <f t="shared" si="14"/>
        <v>1.2250000000000001</v>
      </c>
      <c r="T20" s="127">
        <f t="shared" si="6"/>
        <v>1.2244897959183674</v>
      </c>
    </row>
    <row r="21" spans="1:20" ht="30" customHeight="1">
      <c r="A21" s="133"/>
      <c r="B21" s="154" t="s">
        <v>156</v>
      </c>
      <c r="C21" s="61"/>
      <c r="D21" s="59"/>
      <c r="E21" s="147"/>
      <c r="F21" s="155"/>
      <c r="G21" s="155"/>
      <c r="H21" s="155"/>
      <c r="I21" s="155"/>
      <c r="J21" s="155"/>
      <c r="K21" s="153"/>
      <c r="L21" s="153"/>
      <c r="M21" s="153"/>
      <c r="N21" s="153"/>
      <c r="O21" s="153"/>
      <c r="P21" s="156"/>
      <c r="Q21" s="156"/>
      <c r="R21" s="156"/>
      <c r="S21" s="156"/>
      <c r="T21" s="156"/>
    </row>
    <row r="22" spans="1:20" ht="39" customHeight="1">
      <c r="A22" s="149"/>
      <c r="B22" s="150" t="s">
        <v>46</v>
      </c>
      <c r="C22" s="62"/>
      <c r="D22" s="63"/>
      <c r="E22" s="151"/>
      <c r="F22" s="152">
        <v>0</v>
      </c>
      <c r="G22" s="152">
        <v>8787000</v>
      </c>
      <c r="H22" s="152">
        <v>4536000</v>
      </c>
      <c r="I22" s="152">
        <v>4320000</v>
      </c>
      <c r="J22" s="152">
        <v>7650000</v>
      </c>
      <c r="K22" s="153">
        <f t="shared" si="8"/>
        <v>8787000</v>
      </c>
      <c r="L22" s="153">
        <f t="shared" si="9"/>
        <v>4536000</v>
      </c>
      <c r="M22" s="153">
        <f t="shared" si="10"/>
        <v>4320000</v>
      </c>
      <c r="N22" s="153">
        <f t="shared" si="11"/>
        <v>7650000</v>
      </c>
      <c r="O22" s="153">
        <f t="shared" si="12"/>
        <v>8787000</v>
      </c>
      <c r="P22" s="127">
        <v>0</v>
      </c>
      <c r="Q22" s="127">
        <v>0</v>
      </c>
      <c r="R22" s="127">
        <f>SUM(M22/H22*100%)</f>
        <v>0.95238095238095233</v>
      </c>
      <c r="S22" s="127">
        <f>SUM(N22/I22*100%)</f>
        <v>1.7708333333333333</v>
      </c>
      <c r="T22" s="127">
        <f>SUM(O22/J22*100%)</f>
        <v>1.1486274509803922</v>
      </c>
    </row>
    <row r="23" spans="1:20" ht="39" customHeight="1">
      <c r="A23" s="133"/>
      <c r="B23" s="154" t="s">
        <v>158</v>
      </c>
      <c r="C23" s="61"/>
      <c r="D23" s="59"/>
      <c r="E23" s="147"/>
      <c r="F23" s="155"/>
      <c r="G23" s="155"/>
      <c r="H23" s="155"/>
      <c r="I23" s="155"/>
      <c r="J23" s="155"/>
      <c r="K23" s="153"/>
      <c r="L23" s="153"/>
      <c r="M23" s="153"/>
      <c r="N23" s="153"/>
      <c r="O23" s="153"/>
      <c r="P23" s="156"/>
      <c r="Q23" s="156"/>
      <c r="R23" s="156"/>
      <c r="S23" s="156"/>
      <c r="T23" s="156"/>
    </row>
    <row r="24" spans="1:20" ht="33.75" customHeight="1">
      <c r="A24" s="149"/>
      <c r="B24" s="150" t="s">
        <v>45</v>
      </c>
      <c r="C24" s="62"/>
      <c r="D24" s="63"/>
      <c r="E24" s="151"/>
      <c r="F24" s="152">
        <v>0</v>
      </c>
      <c r="G24" s="152">
        <v>0</v>
      </c>
      <c r="H24" s="152">
        <v>83361000</v>
      </c>
      <c r="I24" s="152">
        <v>128933500</v>
      </c>
      <c r="J24" s="152">
        <v>6000000</v>
      </c>
      <c r="K24" s="153">
        <f t="shared" si="8"/>
        <v>0</v>
      </c>
      <c r="L24" s="153">
        <f t="shared" si="9"/>
        <v>83361000</v>
      </c>
      <c r="M24" s="153">
        <f t="shared" si="10"/>
        <v>128933500</v>
      </c>
      <c r="N24" s="153">
        <f t="shared" si="11"/>
        <v>6000000</v>
      </c>
      <c r="O24" s="153">
        <f t="shared" si="12"/>
        <v>0</v>
      </c>
      <c r="P24" s="127">
        <v>0</v>
      </c>
      <c r="Q24" s="127">
        <v>0</v>
      </c>
      <c r="R24" s="127">
        <f>SUM(M24/H24*100%)</f>
        <v>1.5466884994181931</v>
      </c>
      <c r="S24" s="127">
        <f>SUM(N24/I24*100%)</f>
        <v>4.6535617198012927E-2</v>
      </c>
      <c r="T24" s="127">
        <f>SUM(O24/J24*100%)</f>
        <v>0</v>
      </c>
    </row>
    <row r="25" spans="1:20" ht="33.75" customHeight="1">
      <c r="A25" s="133"/>
      <c r="B25" s="154" t="s">
        <v>157</v>
      </c>
      <c r="C25" s="61"/>
      <c r="D25" s="59"/>
      <c r="E25" s="147"/>
      <c r="F25" s="155"/>
      <c r="G25" s="155"/>
      <c r="H25" s="155"/>
      <c r="I25" s="155"/>
      <c r="J25" s="155"/>
      <c r="K25" s="153"/>
      <c r="L25" s="153"/>
      <c r="M25" s="153"/>
      <c r="N25" s="153"/>
      <c r="O25" s="153"/>
      <c r="P25" s="156"/>
      <c r="Q25" s="156"/>
      <c r="R25" s="156"/>
      <c r="S25" s="156"/>
      <c r="T25" s="156"/>
    </row>
    <row r="26" spans="1:20" ht="59.25" customHeight="1">
      <c r="A26" s="216"/>
      <c r="B26" s="251" t="s">
        <v>47</v>
      </c>
      <c r="C26" s="412"/>
      <c r="D26" s="219"/>
      <c r="E26" s="220"/>
      <c r="F26" s="252">
        <v>0</v>
      </c>
      <c r="G26" s="252">
        <v>239800000</v>
      </c>
      <c r="H26" s="252">
        <v>252382400</v>
      </c>
      <c r="I26" s="252">
        <v>391316000</v>
      </c>
      <c r="J26" s="252">
        <v>328304000</v>
      </c>
      <c r="K26" s="222">
        <f t="shared" si="8"/>
        <v>239800000</v>
      </c>
      <c r="L26" s="222">
        <f t="shared" si="9"/>
        <v>252382400</v>
      </c>
      <c r="M26" s="222">
        <f t="shared" si="10"/>
        <v>391316000</v>
      </c>
      <c r="N26" s="222">
        <f t="shared" si="11"/>
        <v>328304000</v>
      </c>
      <c r="O26" s="222">
        <f t="shared" si="12"/>
        <v>239800000</v>
      </c>
      <c r="P26" s="223">
        <v>0</v>
      </c>
      <c r="Q26" s="223">
        <f t="shared" si="13"/>
        <v>1.0524703919933278</v>
      </c>
      <c r="R26" s="223">
        <f t="shared" si="7"/>
        <v>1.5504884651227662</v>
      </c>
      <c r="S26" s="223">
        <f t="shared" si="14"/>
        <v>0.83897412832595653</v>
      </c>
      <c r="T26" s="223">
        <f t="shared" si="6"/>
        <v>0.7304205857985282</v>
      </c>
    </row>
    <row r="27" spans="1:20" ht="48.75" customHeight="1">
      <c r="A27" s="413"/>
      <c r="B27" s="414" t="s">
        <v>159</v>
      </c>
      <c r="C27" s="415"/>
      <c r="D27" s="416"/>
      <c r="E27" s="417"/>
      <c r="F27" s="418"/>
      <c r="G27" s="418"/>
      <c r="H27" s="418"/>
      <c r="I27" s="418"/>
      <c r="J27" s="418"/>
      <c r="K27" s="419"/>
      <c r="L27" s="419"/>
      <c r="M27" s="419"/>
      <c r="N27" s="419"/>
      <c r="O27" s="419"/>
      <c r="P27" s="420"/>
      <c r="Q27" s="420"/>
      <c r="R27" s="420"/>
      <c r="S27" s="420"/>
      <c r="T27" s="420"/>
    </row>
    <row r="28" spans="1:20" ht="60" customHeight="1">
      <c r="A28" s="421">
        <v>2</v>
      </c>
      <c r="B28" s="422" t="s">
        <v>48</v>
      </c>
      <c r="C28" s="423"/>
      <c r="D28" s="424"/>
      <c r="E28" s="425" t="s">
        <v>151</v>
      </c>
      <c r="F28" s="426"/>
      <c r="G28" s="426"/>
      <c r="H28" s="426"/>
      <c r="I28" s="426"/>
      <c r="J28" s="426"/>
      <c r="K28" s="427"/>
      <c r="L28" s="427"/>
      <c r="M28" s="427"/>
      <c r="N28" s="427"/>
      <c r="O28" s="427"/>
      <c r="P28" s="428"/>
      <c r="Q28" s="428"/>
      <c r="R28" s="428"/>
      <c r="S28" s="428"/>
      <c r="T28" s="428"/>
    </row>
    <row r="29" spans="1:20" ht="61.5" customHeight="1">
      <c r="A29" s="429"/>
      <c r="B29" s="430" t="s">
        <v>150</v>
      </c>
      <c r="C29" s="431"/>
      <c r="D29" s="432"/>
      <c r="E29" s="433"/>
      <c r="F29" s="434"/>
      <c r="G29" s="434"/>
      <c r="H29" s="434"/>
      <c r="I29" s="434"/>
      <c r="J29" s="434"/>
      <c r="K29" s="451"/>
      <c r="L29" s="451"/>
      <c r="M29" s="451"/>
      <c r="N29" s="451"/>
      <c r="O29" s="451"/>
      <c r="P29" s="435"/>
      <c r="Q29" s="435"/>
      <c r="R29" s="435"/>
      <c r="S29" s="435"/>
      <c r="T29" s="435"/>
    </row>
    <row r="30" spans="1:20" ht="36.75" customHeight="1">
      <c r="A30" s="421"/>
      <c r="B30" s="436" t="s">
        <v>49</v>
      </c>
      <c r="C30" s="423"/>
      <c r="D30" s="424"/>
      <c r="E30" s="425"/>
      <c r="F30" s="437">
        <v>0</v>
      </c>
      <c r="G30" s="437">
        <v>61900000</v>
      </c>
      <c r="H30" s="437">
        <v>31938500</v>
      </c>
      <c r="I30" s="437">
        <v>0</v>
      </c>
      <c r="J30" s="437">
        <v>15000000</v>
      </c>
      <c r="K30" s="427">
        <f t="shared" ref="K30:K42" si="15">G30</f>
        <v>61900000</v>
      </c>
      <c r="L30" s="427">
        <f t="shared" ref="L30:L42" si="16">H30</f>
        <v>31938500</v>
      </c>
      <c r="M30" s="427">
        <f t="shared" ref="M30:M42" si="17">I30</f>
        <v>0</v>
      </c>
      <c r="N30" s="427">
        <f t="shared" ref="N30:N42" si="18">J30</f>
        <v>15000000</v>
      </c>
      <c r="O30" s="427">
        <f t="shared" ref="O30:O42" si="19">K30</f>
        <v>61900000</v>
      </c>
      <c r="P30" s="428">
        <v>0</v>
      </c>
      <c r="Q30" s="127">
        <f t="shared" ref="Q30" si="20">SUM(L30/G30*100%)</f>
        <v>0.51596930533117935</v>
      </c>
      <c r="R30" s="127">
        <f t="shared" ref="R30" si="21">SUM(M30/H30*100%)</f>
        <v>0</v>
      </c>
      <c r="S30" s="127">
        <v>0</v>
      </c>
      <c r="T30" s="127">
        <f t="shared" ref="T30" si="22">SUM(O30/J30*100%)</f>
        <v>4.1266666666666669</v>
      </c>
    </row>
    <row r="31" spans="1:20" ht="36.75" customHeight="1">
      <c r="A31" s="133"/>
      <c r="B31" s="154" t="s">
        <v>160</v>
      </c>
      <c r="C31" s="61"/>
      <c r="D31" s="59"/>
      <c r="E31" s="147"/>
      <c r="F31" s="155"/>
      <c r="G31" s="155"/>
      <c r="H31" s="155"/>
      <c r="I31" s="155"/>
      <c r="J31" s="155"/>
      <c r="K31" s="438"/>
      <c r="L31" s="438"/>
      <c r="M31" s="438"/>
      <c r="N31" s="438"/>
      <c r="O31" s="438"/>
      <c r="P31" s="156"/>
      <c r="Q31" s="156"/>
      <c r="R31" s="156"/>
      <c r="S31" s="156"/>
      <c r="T31" s="156"/>
    </row>
    <row r="32" spans="1:20" ht="44.25" customHeight="1">
      <c r="A32" s="149"/>
      <c r="B32" s="150" t="s">
        <v>50</v>
      </c>
      <c r="C32" s="62"/>
      <c r="D32" s="63"/>
      <c r="E32" s="151"/>
      <c r="F32" s="152">
        <v>0</v>
      </c>
      <c r="G32" s="152">
        <v>34035000</v>
      </c>
      <c r="H32" s="152">
        <v>26780000</v>
      </c>
      <c r="I32" s="152">
        <v>7000000</v>
      </c>
      <c r="J32" s="152">
        <v>49027400</v>
      </c>
      <c r="K32" s="153">
        <f t="shared" si="15"/>
        <v>34035000</v>
      </c>
      <c r="L32" s="153">
        <f t="shared" si="16"/>
        <v>26780000</v>
      </c>
      <c r="M32" s="153">
        <f t="shared" si="17"/>
        <v>7000000</v>
      </c>
      <c r="N32" s="153">
        <f t="shared" si="18"/>
        <v>49027400</v>
      </c>
      <c r="O32" s="153">
        <f t="shared" si="19"/>
        <v>34035000</v>
      </c>
      <c r="P32" s="127">
        <v>0</v>
      </c>
      <c r="Q32" s="127">
        <f t="shared" ref="Q32" si="23">SUM(L32/G32*100%)</f>
        <v>0.78683707947700898</v>
      </c>
      <c r="R32" s="127">
        <f t="shared" ref="R32" si="24">SUM(M32/H32*100%)</f>
        <v>0.26138909634055263</v>
      </c>
      <c r="S32" s="127">
        <f t="shared" ref="S32" si="25">SUM(N32/I32*100%)</f>
        <v>7.003914285714286</v>
      </c>
      <c r="T32" s="127">
        <f t="shared" ref="T32" si="26">SUM(O32/J32*100%)</f>
        <v>0.69420364938789325</v>
      </c>
    </row>
    <row r="33" spans="1:20" ht="44.25" customHeight="1">
      <c r="A33" s="133"/>
      <c r="B33" s="154" t="s">
        <v>161</v>
      </c>
      <c r="C33" s="61"/>
      <c r="D33" s="59"/>
      <c r="E33" s="147"/>
      <c r="F33" s="155"/>
      <c r="G33" s="155"/>
      <c r="H33" s="155"/>
      <c r="I33" s="155"/>
      <c r="J33" s="155"/>
      <c r="K33" s="438"/>
      <c r="L33" s="438"/>
      <c r="M33" s="438"/>
      <c r="N33" s="438"/>
      <c r="O33" s="438"/>
      <c r="P33" s="156"/>
      <c r="Q33" s="156"/>
      <c r="R33" s="156"/>
      <c r="S33" s="156"/>
      <c r="T33" s="156"/>
    </row>
    <row r="34" spans="1:20" ht="44.25" customHeight="1">
      <c r="A34" s="149"/>
      <c r="B34" s="150" t="s">
        <v>228</v>
      </c>
      <c r="C34" s="62"/>
      <c r="D34" s="63"/>
      <c r="E34" s="151"/>
      <c r="F34" s="152">
        <v>0</v>
      </c>
      <c r="G34" s="152">
        <v>96400000</v>
      </c>
      <c r="H34" s="152">
        <v>22800000</v>
      </c>
      <c r="I34" s="152">
        <v>23250000</v>
      </c>
      <c r="J34" s="152">
        <v>27654000</v>
      </c>
      <c r="K34" s="153">
        <f t="shared" si="15"/>
        <v>96400000</v>
      </c>
      <c r="L34" s="153">
        <f t="shared" si="16"/>
        <v>22800000</v>
      </c>
      <c r="M34" s="153">
        <f t="shared" si="17"/>
        <v>23250000</v>
      </c>
      <c r="N34" s="153">
        <f t="shared" si="18"/>
        <v>27654000</v>
      </c>
      <c r="O34" s="153">
        <f t="shared" si="19"/>
        <v>96400000</v>
      </c>
      <c r="P34" s="127"/>
      <c r="Q34" s="127">
        <f t="shared" ref="Q34" si="27">SUM(L34/G34*100%)</f>
        <v>0.23651452282157676</v>
      </c>
      <c r="R34" s="127">
        <f t="shared" ref="R34" si="28">SUM(M34/H34*100%)</f>
        <v>1.0197368421052631</v>
      </c>
      <c r="S34" s="127">
        <f t="shared" ref="S34" si="29">SUM(N34/I34*100%)</f>
        <v>1.1894193548387098</v>
      </c>
      <c r="T34" s="127">
        <f t="shared" ref="T34" si="30">SUM(O34/J34*100%)</f>
        <v>3.4859333188688799</v>
      </c>
    </row>
    <row r="35" spans="1:20" ht="44.25" customHeight="1">
      <c r="A35" s="133"/>
      <c r="B35" s="154" t="s">
        <v>288</v>
      </c>
      <c r="C35" s="61"/>
      <c r="D35" s="59"/>
      <c r="E35" s="147"/>
      <c r="F35" s="155"/>
      <c r="G35" s="155"/>
      <c r="H35" s="155"/>
      <c r="I35" s="155"/>
      <c r="J35" s="155"/>
      <c r="K35" s="438"/>
      <c r="L35" s="438"/>
      <c r="M35" s="438"/>
      <c r="N35" s="438"/>
      <c r="O35" s="438"/>
      <c r="P35" s="156"/>
      <c r="Q35" s="156"/>
      <c r="R35" s="156"/>
      <c r="S35" s="156"/>
      <c r="T35" s="156"/>
    </row>
    <row r="36" spans="1:20" ht="58.5" customHeight="1">
      <c r="A36" s="149"/>
      <c r="B36" s="150" t="s">
        <v>53</v>
      </c>
      <c r="C36" s="62"/>
      <c r="D36" s="63"/>
      <c r="E36" s="151"/>
      <c r="F36" s="152">
        <v>0</v>
      </c>
      <c r="G36" s="152">
        <v>29872500</v>
      </c>
      <c r="H36" s="152">
        <v>31938500</v>
      </c>
      <c r="I36" s="152">
        <v>24980000</v>
      </c>
      <c r="J36" s="152">
        <v>42655500</v>
      </c>
      <c r="K36" s="153">
        <f t="shared" si="15"/>
        <v>29872500</v>
      </c>
      <c r="L36" s="153">
        <f t="shared" si="16"/>
        <v>31938500</v>
      </c>
      <c r="M36" s="153">
        <f t="shared" si="17"/>
        <v>24980000</v>
      </c>
      <c r="N36" s="153">
        <f t="shared" si="18"/>
        <v>42655500</v>
      </c>
      <c r="O36" s="153">
        <f t="shared" si="19"/>
        <v>29872500</v>
      </c>
      <c r="P36" s="127" t="e">
        <f t="shared" ref="P36:P42" si="31">SUM(K36/F36*100%)</f>
        <v>#DIV/0!</v>
      </c>
      <c r="Q36" s="127">
        <f t="shared" ref="Q36" si="32">SUM(L36/G36*100%)</f>
        <v>1.0691605992133233</v>
      </c>
      <c r="R36" s="127">
        <f t="shared" ref="R36" si="33">SUM(M36/H36*100%)</f>
        <v>0.78212815254316892</v>
      </c>
      <c r="S36" s="127">
        <f t="shared" ref="S36" si="34">SUM(N36/I36*100%)</f>
        <v>1.7075860688550841</v>
      </c>
      <c r="T36" s="127">
        <f t="shared" ref="T36" si="35">SUM(O36/J36*100%)</f>
        <v>0.70032000562647256</v>
      </c>
    </row>
    <row r="37" spans="1:20" ht="58.5" customHeight="1">
      <c r="A37" s="133"/>
      <c r="B37" s="154" t="s">
        <v>163</v>
      </c>
      <c r="C37" s="61"/>
      <c r="D37" s="59"/>
      <c r="E37" s="147"/>
      <c r="F37" s="155"/>
      <c r="G37" s="155"/>
      <c r="H37" s="155"/>
      <c r="I37" s="155"/>
      <c r="J37" s="155"/>
      <c r="K37" s="438"/>
      <c r="L37" s="438"/>
      <c r="M37" s="438"/>
      <c r="N37" s="438"/>
      <c r="O37" s="438"/>
      <c r="P37" s="156"/>
      <c r="Q37" s="156"/>
      <c r="R37" s="156"/>
      <c r="S37" s="156"/>
      <c r="T37" s="156"/>
    </row>
    <row r="38" spans="1:20" ht="46.5" customHeight="1">
      <c r="A38" s="149"/>
      <c r="B38" s="150" t="s">
        <v>52</v>
      </c>
      <c r="C38" s="62"/>
      <c r="D38" s="63"/>
      <c r="E38" s="151"/>
      <c r="F38" s="152"/>
      <c r="G38" s="152">
        <v>3238549</v>
      </c>
      <c r="H38" s="152">
        <v>5500000</v>
      </c>
      <c r="I38" s="152">
        <v>2500000</v>
      </c>
      <c r="J38" s="152">
        <v>8488800</v>
      </c>
      <c r="K38" s="153">
        <f t="shared" si="15"/>
        <v>3238549</v>
      </c>
      <c r="L38" s="153">
        <f t="shared" si="16"/>
        <v>5500000</v>
      </c>
      <c r="M38" s="153">
        <f t="shared" si="17"/>
        <v>2500000</v>
      </c>
      <c r="N38" s="153">
        <f t="shared" si="18"/>
        <v>8488800</v>
      </c>
      <c r="O38" s="153">
        <f t="shared" si="19"/>
        <v>3238549</v>
      </c>
      <c r="P38" s="127" t="e">
        <f>SUM(K38/F38*100%)</f>
        <v>#DIV/0!</v>
      </c>
      <c r="Q38" s="127">
        <f t="shared" ref="Q38" si="36">SUM(L38/G38*100%)</f>
        <v>1.6982914261911739</v>
      </c>
      <c r="R38" s="127">
        <f t="shared" ref="R38" si="37">SUM(M38/H38*100%)</f>
        <v>0.45454545454545453</v>
      </c>
      <c r="S38" s="127">
        <f t="shared" ref="S38" si="38">SUM(N38/I38*100%)</f>
        <v>3.3955199999999999</v>
      </c>
      <c r="T38" s="127">
        <f t="shared" ref="T38" si="39">SUM(O38/J38*100%)</f>
        <v>0.38150845820375084</v>
      </c>
    </row>
    <row r="39" spans="1:20" ht="46.5" customHeight="1">
      <c r="A39" s="133"/>
      <c r="B39" s="154" t="s">
        <v>162</v>
      </c>
      <c r="C39" s="61"/>
      <c r="D39" s="59"/>
      <c r="E39" s="147"/>
      <c r="F39" s="155"/>
      <c r="G39" s="155"/>
      <c r="H39" s="155"/>
      <c r="I39" s="155"/>
      <c r="J39" s="155"/>
      <c r="K39" s="438"/>
      <c r="L39" s="438"/>
      <c r="M39" s="438"/>
      <c r="N39" s="438"/>
      <c r="O39" s="438"/>
      <c r="P39" s="156"/>
      <c r="Q39" s="156"/>
      <c r="R39" s="156"/>
      <c r="S39" s="156"/>
      <c r="T39" s="156"/>
    </row>
    <row r="40" spans="1:20" ht="52.5" customHeight="1">
      <c r="A40" s="134">
        <v>3</v>
      </c>
      <c r="B40" s="100" t="s">
        <v>37</v>
      </c>
      <c r="C40" s="60"/>
      <c r="D40" s="56"/>
      <c r="E40" s="148" t="s">
        <v>151</v>
      </c>
      <c r="F40" s="128"/>
      <c r="G40" s="128"/>
      <c r="H40" s="128"/>
      <c r="I40" s="128"/>
      <c r="J40" s="128"/>
      <c r="K40" s="153"/>
      <c r="L40" s="153"/>
      <c r="M40" s="153"/>
      <c r="N40" s="153"/>
      <c r="O40" s="153"/>
      <c r="P40" s="126"/>
      <c r="Q40" s="126"/>
      <c r="R40" s="126"/>
      <c r="S40" s="126"/>
      <c r="T40" s="126"/>
    </row>
    <row r="41" spans="1:20" ht="35.1" customHeight="1">
      <c r="A41" s="134"/>
      <c r="B41" s="100" t="s">
        <v>150</v>
      </c>
      <c r="C41" s="60"/>
      <c r="D41" s="56"/>
      <c r="E41" s="148"/>
      <c r="F41" s="128"/>
      <c r="G41" s="128"/>
      <c r="H41" s="128"/>
      <c r="I41" s="128"/>
      <c r="J41" s="128"/>
      <c r="K41" s="153"/>
      <c r="L41" s="153"/>
      <c r="M41" s="153"/>
      <c r="N41" s="153"/>
      <c r="O41" s="153"/>
      <c r="P41" s="126"/>
      <c r="Q41" s="126"/>
      <c r="R41" s="126"/>
      <c r="S41" s="126"/>
      <c r="T41" s="126"/>
    </row>
    <row r="42" spans="1:20" ht="27.75" customHeight="1">
      <c r="A42" s="149"/>
      <c r="B42" s="264" t="s">
        <v>54</v>
      </c>
      <c r="C42" s="265"/>
      <c r="D42" s="63"/>
      <c r="E42" s="151"/>
      <c r="F42" s="439">
        <v>0</v>
      </c>
      <c r="G42" s="152">
        <v>7036500</v>
      </c>
      <c r="H42" s="152">
        <v>12830000</v>
      </c>
      <c r="I42" s="152">
        <v>5876400</v>
      </c>
      <c r="J42" s="152">
        <v>13270000</v>
      </c>
      <c r="K42" s="153">
        <f t="shared" si="15"/>
        <v>7036500</v>
      </c>
      <c r="L42" s="153">
        <f t="shared" si="16"/>
        <v>12830000</v>
      </c>
      <c r="M42" s="153">
        <f t="shared" si="17"/>
        <v>5876400</v>
      </c>
      <c r="N42" s="153">
        <f t="shared" si="18"/>
        <v>13270000</v>
      </c>
      <c r="O42" s="153">
        <f t="shared" si="19"/>
        <v>7036500</v>
      </c>
      <c r="P42" s="127" t="e">
        <f t="shared" si="31"/>
        <v>#DIV/0!</v>
      </c>
      <c r="Q42" s="127">
        <f t="shared" ref="Q42" si="40">SUM(L42/G42*100%)</f>
        <v>1.8233496766858523</v>
      </c>
      <c r="R42" s="127">
        <f t="shared" ref="R42" si="41">SUM(M42/H42*100%)</f>
        <v>0.45802026500389714</v>
      </c>
      <c r="S42" s="127">
        <f t="shared" ref="S42" si="42">SUM(N42/I42*100%)</f>
        <v>2.2581852835069092</v>
      </c>
      <c r="T42" s="127">
        <f t="shared" ref="T42" si="43">SUM(O42/J42*100%)</f>
        <v>0.53025621703089676</v>
      </c>
    </row>
    <row r="43" spans="1:20" ht="27.75" customHeight="1">
      <c r="A43" s="234"/>
      <c r="B43" s="440" t="s">
        <v>164</v>
      </c>
      <c r="C43" s="441"/>
      <c r="D43" s="442"/>
      <c r="E43" s="391"/>
      <c r="F43" s="443"/>
      <c r="G43" s="444"/>
      <c r="H43" s="444"/>
      <c r="I43" s="445"/>
      <c r="J43" s="445"/>
      <c r="K43" s="446"/>
      <c r="L43" s="446"/>
      <c r="M43" s="446"/>
      <c r="N43" s="446"/>
      <c r="O43" s="446"/>
      <c r="P43" s="447"/>
      <c r="Q43" s="447"/>
      <c r="R43" s="447"/>
      <c r="S43" s="447"/>
      <c r="T43" s="447"/>
    </row>
    <row r="44" spans="1:20" ht="60" customHeight="1">
      <c r="A44" s="133">
        <v>4</v>
      </c>
      <c r="B44" s="102" t="s">
        <v>231</v>
      </c>
      <c r="C44" s="236"/>
      <c r="D44" s="59"/>
      <c r="E44" s="147" t="s">
        <v>151</v>
      </c>
      <c r="F44" s="131"/>
      <c r="G44" s="131"/>
      <c r="H44" s="131"/>
      <c r="I44" s="131"/>
      <c r="J44" s="131"/>
      <c r="K44" s="231"/>
      <c r="L44" s="231"/>
      <c r="M44" s="231"/>
      <c r="N44" s="231"/>
      <c r="O44" s="231"/>
      <c r="P44" s="156"/>
      <c r="Q44" s="156"/>
      <c r="R44" s="156"/>
      <c r="S44" s="156"/>
      <c r="T44" s="156"/>
    </row>
    <row r="45" spans="1:20" ht="38.25" customHeight="1">
      <c r="A45" s="134"/>
      <c r="B45" s="101" t="s">
        <v>165</v>
      </c>
      <c r="C45" s="55"/>
      <c r="D45" s="56"/>
      <c r="E45" s="148"/>
      <c r="F45" s="129"/>
      <c r="G45" s="130"/>
      <c r="H45" s="130"/>
      <c r="I45" s="130"/>
      <c r="J45" s="130"/>
      <c r="K45" s="153"/>
      <c r="L45" s="153"/>
      <c r="M45" s="153"/>
      <c r="N45" s="153"/>
      <c r="O45" s="153"/>
      <c r="P45" s="126"/>
      <c r="Q45" s="126"/>
      <c r="R45" s="126"/>
      <c r="S45" s="126"/>
      <c r="T45" s="126"/>
    </row>
    <row r="46" spans="1:20" ht="35.1" customHeight="1">
      <c r="A46" s="149"/>
      <c r="B46" s="264" t="s">
        <v>56</v>
      </c>
      <c r="C46" s="265"/>
      <c r="D46" s="63"/>
      <c r="E46" s="151"/>
      <c r="F46" s="266"/>
      <c r="G46" s="266">
        <v>9000000</v>
      </c>
      <c r="H46" s="266">
        <v>0</v>
      </c>
      <c r="I46" s="266">
        <v>0</v>
      </c>
      <c r="J46" s="266"/>
      <c r="K46" s="153">
        <f>G46</f>
        <v>9000000</v>
      </c>
      <c r="L46" s="153">
        <f>H46</f>
        <v>0</v>
      </c>
      <c r="M46" s="153">
        <f>I46</f>
        <v>0</v>
      </c>
      <c r="N46" s="153">
        <f>J46</f>
        <v>0</v>
      </c>
      <c r="O46" s="153">
        <f>K46</f>
        <v>9000000</v>
      </c>
      <c r="P46" s="127">
        <v>0</v>
      </c>
      <c r="Q46" s="127">
        <f>SUM(L46/G46*100%)</f>
        <v>0</v>
      </c>
      <c r="R46" s="127" t="e">
        <f t="shared" ref="R46" si="44">SUM(M46/H46*100%)</f>
        <v>#DIV/0!</v>
      </c>
      <c r="S46" s="127" t="e">
        <f t="shared" ref="S46" si="45">SUM(N46/I46*100%)</f>
        <v>#DIV/0!</v>
      </c>
      <c r="T46" s="127" t="e">
        <f t="shared" ref="T46" si="46">SUM(O46/J46*100%)</f>
        <v>#DIV/0!</v>
      </c>
    </row>
    <row r="47" spans="1:20" ht="35.1" customHeight="1">
      <c r="A47" s="429"/>
      <c r="B47" s="448" t="s">
        <v>166</v>
      </c>
      <c r="C47" s="449"/>
      <c r="D47" s="432"/>
      <c r="E47" s="433"/>
      <c r="F47" s="450"/>
      <c r="G47" s="450"/>
      <c r="H47" s="450"/>
      <c r="I47" s="450"/>
      <c r="J47" s="450"/>
      <c r="K47" s="451"/>
      <c r="L47" s="451"/>
      <c r="M47" s="451"/>
      <c r="N47" s="451"/>
      <c r="O47" s="451"/>
      <c r="P47" s="435"/>
      <c r="Q47" s="435"/>
      <c r="R47" s="435"/>
      <c r="S47" s="435"/>
      <c r="T47" s="435"/>
    </row>
    <row r="48" spans="1:20" ht="58.5" customHeight="1">
      <c r="A48" s="235">
        <v>5</v>
      </c>
      <c r="B48" s="102" t="s">
        <v>229</v>
      </c>
      <c r="C48" s="236"/>
      <c r="D48" s="509">
        <v>0.28000000000000003</v>
      </c>
      <c r="E48" s="147" t="s">
        <v>151</v>
      </c>
      <c r="F48" s="263"/>
      <c r="G48" s="131"/>
      <c r="H48" s="131"/>
      <c r="I48" s="131"/>
      <c r="J48" s="131"/>
      <c r="K48" s="231"/>
      <c r="L48" s="231"/>
      <c r="M48" s="231"/>
      <c r="N48" s="231"/>
      <c r="O48" s="231"/>
      <c r="P48" s="156"/>
      <c r="Q48" s="156"/>
      <c r="R48" s="156"/>
      <c r="S48" s="156"/>
      <c r="T48" s="156"/>
    </row>
    <row r="49" spans="1:20" ht="58.5" customHeight="1">
      <c r="A49" s="134"/>
      <c r="B49" s="101" t="s">
        <v>284</v>
      </c>
      <c r="C49" s="55"/>
      <c r="D49" s="56"/>
      <c r="E49" s="148"/>
      <c r="F49" s="129"/>
      <c r="G49" s="130"/>
      <c r="H49" s="130"/>
      <c r="I49" s="130"/>
      <c r="J49" s="130"/>
      <c r="K49" s="153"/>
      <c r="L49" s="153"/>
      <c r="M49" s="153"/>
      <c r="N49" s="153"/>
      <c r="O49" s="153"/>
      <c r="P49" s="126"/>
      <c r="Q49" s="126"/>
      <c r="R49" s="126"/>
      <c r="S49" s="126"/>
      <c r="T49" s="126"/>
    </row>
    <row r="50" spans="1:20" ht="58.5" customHeight="1">
      <c r="A50" s="149"/>
      <c r="B50" s="264" t="s">
        <v>230</v>
      </c>
      <c r="C50" s="265"/>
      <c r="D50" s="63"/>
      <c r="E50" s="151"/>
      <c r="F50" s="266">
        <v>0</v>
      </c>
      <c r="G50" s="266">
        <v>24240000</v>
      </c>
      <c r="H50" s="266">
        <v>39621400</v>
      </c>
      <c r="I50" s="266">
        <v>7178000</v>
      </c>
      <c r="J50" s="266">
        <v>58760000</v>
      </c>
      <c r="K50" s="153">
        <f t="shared" ref="K50" si="47">G50</f>
        <v>24240000</v>
      </c>
      <c r="L50" s="153">
        <f t="shared" ref="L50" si="48">H50</f>
        <v>39621400</v>
      </c>
      <c r="M50" s="153">
        <f t="shared" ref="M50" si="49">I50</f>
        <v>7178000</v>
      </c>
      <c r="N50" s="153">
        <f t="shared" ref="N50" si="50">J50</f>
        <v>58760000</v>
      </c>
      <c r="O50" s="153">
        <f t="shared" ref="O50" si="51">K50</f>
        <v>24240000</v>
      </c>
      <c r="P50" s="127" t="e">
        <f t="shared" ref="P50" si="52">SUM(K50/F50*100%)</f>
        <v>#DIV/0!</v>
      </c>
      <c r="Q50" s="127">
        <f t="shared" ref="Q50" si="53">SUM(L50/G50*100%)</f>
        <v>1.634546204620462</v>
      </c>
      <c r="R50" s="127">
        <f t="shared" ref="R50" si="54">SUM(M50/H50*100%)</f>
        <v>0.18116472411373652</v>
      </c>
      <c r="S50" s="127">
        <f t="shared" ref="S50" si="55">SUM(N50/I50*100%)</f>
        <v>8.1861242685984958</v>
      </c>
      <c r="T50" s="127">
        <f t="shared" ref="T50" si="56">SUM(O50/J50*100%)</f>
        <v>0.41252552756977534</v>
      </c>
    </row>
    <row r="51" spans="1:20" ht="58.5" customHeight="1">
      <c r="A51" s="429"/>
      <c r="B51" s="448" t="s">
        <v>286</v>
      </c>
      <c r="C51" s="449"/>
      <c r="D51" s="432"/>
      <c r="E51" s="433"/>
      <c r="F51" s="450"/>
      <c r="G51" s="450"/>
      <c r="H51" s="450"/>
      <c r="I51" s="450"/>
      <c r="J51" s="450"/>
      <c r="K51" s="451"/>
      <c r="L51" s="451"/>
      <c r="M51" s="451"/>
      <c r="N51" s="451"/>
      <c r="O51" s="451"/>
      <c r="P51" s="435"/>
      <c r="Q51" s="435"/>
      <c r="R51" s="435"/>
      <c r="S51" s="435"/>
      <c r="T51" s="435"/>
    </row>
    <row r="52" spans="1:20" ht="58.5" customHeight="1">
      <c r="A52" s="452"/>
      <c r="B52" s="264" t="s">
        <v>232</v>
      </c>
      <c r="C52" s="265"/>
      <c r="D52" s="63"/>
      <c r="E52" s="151"/>
      <c r="F52" s="266">
        <v>0</v>
      </c>
      <c r="G52" s="266">
        <v>321800000</v>
      </c>
      <c r="H52" s="266">
        <v>83361000</v>
      </c>
      <c r="I52" s="266">
        <v>128933500</v>
      </c>
      <c r="J52" s="266">
        <v>80000000</v>
      </c>
      <c r="K52" s="153">
        <f>G52</f>
        <v>321800000</v>
      </c>
      <c r="L52" s="153">
        <f>H52</f>
        <v>83361000</v>
      </c>
      <c r="M52" s="153">
        <f>I52</f>
        <v>128933500</v>
      </c>
      <c r="N52" s="153">
        <f>J52</f>
        <v>80000000</v>
      </c>
      <c r="O52" s="153">
        <f>K52</f>
        <v>321800000</v>
      </c>
      <c r="P52" s="127" t="e">
        <f t="shared" ref="P52" si="57">SUM(K52/F52*100%)</f>
        <v>#DIV/0!</v>
      </c>
      <c r="Q52" s="127">
        <f t="shared" ref="Q52" si="58">SUM(L52/G52*100%)</f>
        <v>0.25904599129894346</v>
      </c>
      <c r="R52" s="127">
        <f t="shared" ref="R52" si="59">SUM(M52/H52*100%)</f>
        <v>1.5466884994181931</v>
      </c>
      <c r="S52" s="127">
        <f t="shared" ref="S52" si="60">SUM(N52/I52*100%)</f>
        <v>0.62047489597350569</v>
      </c>
      <c r="T52" s="127">
        <f t="shared" ref="T52" si="61">SUM(O52/J52*100%)</f>
        <v>4.0225</v>
      </c>
    </row>
    <row r="53" spans="1:20" ht="58.5" customHeight="1">
      <c r="A53" s="133"/>
      <c r="B53" s="132" t="s">
        <v>285</v>
      </c>
      <c r="C53" s="236"/>
      <c r="D53" s="59"/>
      <c r="E53" s="147"/>
      <c r="F53" s="131"/>
      <c r="G53" s="131"/>
      <c r="H53" s="131"/>
      <c r="I53" s="131"/>
      <c r="J53" s="131"/>
      <c r="K53" s="438"/>
      <c r="L53" s="438"/>
      <c r="M53" s="438"/>
      <c r="N53" s="438"/>
      <c r="O53" s="438"/>
      <c r="P53" s="156"/>
      <c r="Q53" s="156"/>
      <c r="R53" s="156"/>
      <c r="S53" s="156"/>
      <c r="T53" s="156"/>
    </row>
    <row r="54" spans="1:20" ht="58.5" customHeight="1">
      <c r="A54" s="421"/>
      <c r="B54" s="453" t="str">
        <f>Indikator!B76</f>
        <v>Peningkatan / Pengembangan minat budaya baca</v>
      </c>
      <c r="C54" s="454"/>
      <c r="D54" s="424"/>
      <c r="E54" s="425"/>
      <c r="F54" s="455"/>
      <c r="G54" s="455"/>
      <c r="H54" s="455"/>
      <c r="I54" s="455"/>
      <c r="J54" s="455"/>
      <c r="K54" s="427"/>
      <c r="L54" s="427"/>
      <c r="M54" s="427"/>
      <c r="N54" s="427"/>
      <c r="O54" s="427"/>
      <c r="P54" s="428"/>
      <c r="Q54" s="428"/>
      <c r="R54" s="428"/>
      <c r="S54" s="428"/>
      <c r="T54" s="428"/>
    </row>
    <row r="55" spans="1:20" ht="58.5" customHeight="1">
      <c r="A55" s="429"/>
      <c r="B55" s="456" t="str">
        <f>Indikator!B78</f>
        <v>Output : Terlaksananya sosialisasi / Penyuluhan Minat dan Budaya Baca</v>
      </c>
      <c r="C55" s="449"/>
      <c r="D55" s="432"/>
      <c r="E55" s="433"/>
      <c r="F55" s="450"/>
      <c r="G55" s="450"/>
      <c r="H55" s="450"/>
      <c r="I55" s="450"/>
      <c r="J55" s="450"/>
      <c r="K55" s="451"/>
      <c r="L55" s="451"/>
      <c r="M55" s="451"/>
      <c r="N55" s="451"/>
      <c r="O55" s="451"/>
      <c r="P55" s="435"/>
      <c r="Q55" s="435"/>
      <c r="R55" s="435"/>
      <c r="S55" s="435"/>
      <c r="T55" s="435"/>
    </row>
    <row r="56" spans="1:20" ht="51.75" customHeight="1">
      <c r="A56" s="235">
        <v>6</v>
      </c>
      <c r="B56" s="215" t="s">
        <v>234</v>
      </c>
      <c r="C56" s="236"/>
      <c r="D56" s="59"/>
      <c r="E56" s="147"/>
      <c r="F56" s="263"/>
      <c r="G56" s="131"/>
      <c r="H56" s="131"/>
      <c r="I56" s="131"/>
      <c r="J56" s="131"/>
      <c r="K56" s="231"/>
      <c r="L56" s="231"/>
      <c r="M56" s="231"/>
      <c r="N56" s="231"/>
      <c r="O56" s="231"/>
      <c r="P56" s="156"/>
      <c r="Q56" s="156"/>
      <c r="R56" s="156"/>
      <c r="S56" s="156"/>
      <c r="T56" s="156"/>
    </row>
    <row r="57" spans="1:20" ht="66.75" customHeight="1">
      <c r="A57" s="149"/>
      <c r="B57" s="457" t="s">
        <v>289</v>
      </c>
      <c r="C57" s="265"/>
      <c r="D57" s="63"/>
      <c r="E57" s="151"/>
      <c r="F57" s="439"/>
      <c r="G57" s="266"/>
      <c r="H57" s="266"/>
      <c r="I57" s="266"/>
      <c r="J57" s="266"/>
      <c r="K57" s="153"/>
      <c r="L57" s="153"/>
      <c r="M57" s="153"/>
      <c r="N57" s="153"/>
      <c r="O57" s="153"/>
      <c r="P57" s="127"/>
      <c r="Q57" s="127"/>
      <c r="R57" s="127"/>
      <c r="S57" s="127"/>
      <c r="T57" s="127"/>
    </row>
    <row r="58" spans="1:20" ht="48" customHeight="1">
      <c r="A58" s="234"/>
      <c r="B58" s="440" t="s">
        <v>235</v>
      </c>
      <c r="C58" s="441"/>
      <c r="D58" s="442"/>
      <c r="E58" s="391"/>
      <c r="F58" s="444"/>
      <c r="G58" s="444"/>
      <c r="H58" s="444"/>
      <c r="I58" s="444"/>
      <c r="J58" s="444"/>
      <c r="K58" s="446"/>
      <c r="L58" s="446"/>
      <c r="M58" s="446"/>
      <c r="N58" s="446"/>
      <c r="O58" s="446"/>
      <c r="P58" s="447"/>
      <c r="Q58" s="447"/>
      <c r="R58" s="447"/>
      <c r="S58" s="447"/>
      <c r="T58" s="447"/>
    </row>
    <row r="59" spans="1:20" ht="58.5" customHeight="1">
      <c r="A59" s="133"/>
      <c r="B59" s="132" t="s">
        <v>290</v>
      </c>
      <c r="C59" s="236"/>
      <c r="D59" s="59"/>
      <c r="E59" s="147"/>
      <c r="F59" s="131"/>
      <c r="G59" s="131"/>
      <c r="H59" s="131"/>
      <c r="I59" s="131"/>
      <c r="J59" s="131"/>
      <c r="K59" s="231"/>
      <c r="L59" s="231"/>
      <c r="M59" s="231"/>
      <c r="N59" s="231"/>
      <c r="O59" s="231"/>
      <c r="P59" s="156"/>
      <c r="Q59" s="156"/>
      <c r="R59" s="156"/>
      <c r="S59" s="156"/>
      <c r="T59" s="156"/>
    </row>
    <row r="60" spans="1:20" ht="35.1" customHeight="1">
      <c r="A60" s="149"/>
      <c r="B60" s="264" t="s">
        <v>236</v>
      </c>
      <c r="C60" s="265"/>
      <c r="D60" s="63"/>
      <c r="E60" s="151"/>
      <c r="F60" s="266"/>
      <c r="G60" s="266"/>
      <c r="H60" s="266"/>
      <c r="I60" s="266"/>
      <c r="J60" s="266"/>
      <c r="K60" s="153"/>
      <c r="L60" s="153"/>
      <c r="M60" s="153"/>
      <c r="N60" s="153"/>
      <c r="O60" s="153"/>
      <c r="P60" s="127"/>
      <c r="Q60" s="127"/>
      <c r="R60" s="127"/>
      <c r="S60" s="127"/>
      <c r="T60" s="127"/>
    </row>
    <row r="61" spans="1:20" ht="35.1" customHeight="1">
      <c r="A61" s="133"/>
      <c r="B61" s="132" t="s">
        <v>291</v>
      </c>
      <c r="C61" s="236"/>
      <c r="D61" s="59"/>
      <c r="E61" s="147"/>
      <c r="F61" s="131"/>
      <c r="G61" s="131"/>
      <c r="H61" s="131"/>
      <c r="I61" s="131"/>
      <c r="J61" s="131"/>
      <c r="K61" s="438"/>
      <c r="L61" s="438"/>
      <c r="M61" s="438"/>
      <c r="N61" s="438"/>
      <c r="O61" s="438"/>
      <c r="P61" s="156"/>
      <c r="Q61" s="156"/>
      <c r="R61" s="156"/>
      <c r="S61" s="156"/>
      <c r="T61" s="156"/>
    </row>
    <row r="62" spans="1:20" ht="35.1" customHeight="1">
      <c r="A62" s="149"/>
      <c r="B62" s="264" t="s">
        <v>237</v>
      </c>
      <c r="C62" s="265"/>
      <c r="D62" s="63"/>
      <c r="E62" s="151"/>
      <c r="F62" s="266"/>
      <c r="G62" s="266"/>
      <c r="H62" s="266"/>
      <c r="I62" s="266"/>
      <c r="J62" s="266"/>
      <c r="K62" s="153"/>
      <c r="L62" s="153"/>
      <c r="M62" s="153"/>
      <c r="N62" s="153"/>
      <c r="O62" s="153"/>
      <c r="P62" s="127"/>
      <c r="Q62" s="127"/>
      <c r="R62" s="127"/>
      <c r="S62" s="127"/>
      <c r="T62" s="127"/>
    </row>
    <row r="63" spans="1:20" ht="35.1" customHeight="1">
      <c r="A63" s="133"/>
      <c r="B63" s="132" t="s">
        <v>292</v>
      </c>
      <c r="C63" s="236"/>
      <c r="D63" s="59"/>
      <c r="E63" s="147"/>
      <c r="F63" s="131"/>
      <c r="G63" s="131"/>
      <c r="H63" s="131"/>
      <c r="I63" s="131"/>
      <c r="J63" s="131"/>
      <c r="K63" s="438"/>
      <c r="L63" s="438"/>
      <c r="M63" s="438"/>
      <c r="N63" s="438"/>
      <c r="O63" s="438"/>
      <c r="P63" s="156"/>
      <c r="Q63" s="156"/>
      <c r="R63" s="156"/>
      <c r="S63" s="156"/>
      <c r="T63" s="156"/>
    </row>
    <row r="64" spans="1:20" ht="53.25" customHeight="1">
      <c r="A64" s="214">
        <v>7</v>
      </c>
      <c r="B64" s="101" t="s">
        <v>238</v>
      </c>
      <c r="C64" s="55"/>
      <c r="D64" s="56"/>
      <c r="E64" s="148"/>
      <c r="F64" s="130"/>
      <c r="G64" s="130"/>
      <c r="H64" s="130"/>
      <c r="I64" s="130"/>
      <c r="J64" s="130"/>
      <c r="K64" s="153"/>
      <c r="L64" s="153"/>
      <c r="M64" s="153"/>
      <c r="N64" s="153"/>
      <c r="O64" s="153"/>
      <c r="P64" s="126"/>
      <c r="Q64" s="126"/>
      <c r="R64" s="126"/>
      <c r="S64" s="126"/>
      <c r="T64" s="126"/>
    </row>
    <row r="65" spans="1:20" ht="53.25" customHeight="1">
      <c r="A65" s="214"/>
      <c r="B65" s="101" t="s">
        <v>294</v>
      </c>
      <c r="C65" s="55"/>
      <c r="D65" s="56"/>
      <c r="E65" s="148"/>
      <c r="F65" s="130"/>
      <c r="G65" s="130"/>
      <c r="H65" s="130"/>
      <c r="I65" s="130"/>
      <c r="J65" s="130"/>
      <c r="K65" s="153"/>
      <c r="L65" s="153"/>
      <c r="M65" s="153"/>
      <c r="N65" s="153"/>
      <c r="O65" s="153"/>
      <c r="P65" s="126"/>
      <c r="Q65" s="126"/>
      <c r="R65" s="126"/>
      <c r="S65" s="126"/>
      <c r="T65" s="126"/>
    </row>
    <row r="66" spans="1:20" ht="53.25" customHeight="1">
      <c r="A66" s="452"/>
      <c r="B66" s="458" t="s">
        <v>239</v>
      </c>
      <c r="C66" s="265"/>
      <c r="D66" s="63"/>
      <c r="E66" s="151"/>
      <c r="F66" s="266"/>
      <c r="G66" s="266"/>
      <c r="H66" s="266"/>
      <c r="I66" s="266"/>
      <c r="J66" s="266"/>
      <c r="K66" s="153"/>
      <c r="L66" s="153"/>
      <c r="M66" s="153"/>
      <c r="N66" s="153"/>
      <c r="O66" s="153"/>
      <c r="P66" s="127"/>
      <c r="Q66" s="127"/>
      <c r="R66" s="127"/>
      <c r="S66" s="127"/>
      <c r="T66" s="127"/>
    </row>
    <row r="67" spans="1:20" ht="53.25" customHeight="1">
      <c r="A67" s="235"/>
      <c r="B67" s="132" t="s">
        <v>293</v>
      </c>
      <c r="C67" s="236"/>
      <c r="D67" s="59"/>
      <c r="E67" s="147"/>
      <c r="F67" s="131"/>
      <c r="G67" s="131"/>
      <c r="H67" s="131"/>
      <c r="I67" s="131"/>
      <c r="J67" s="131"/>
      <c r="K67" s="438"/>
      <c r="L67" s="438"/>
      <c r="M67" s="438"/>
      <c r="N67" s="438"/>
      <c r="O67" s="438"/>
      <c r="P67" s="156"/>
      <c r="Q67" s="156"/>
      <c r="R67" s="156"/>
      <c r="S67" s="156"/>
      <c r="T67" s="156"/>
    </row>
    <row r="68" spans="1:20" ht="52.5" customHeight="1">
      <c r="A68" s="214">
        <v>8</v>
      </c>
      <c r="B68" s="101" t="s">
        <v>278</v>
      </c>
      <c r="C68" s="55"/>
      <c r="D68" s="56"/>
      <c r="E68" s="148"/>
      <c r="F68" s="130"/>
      <c r="G68" s="130"/>
      <c r="H68" s="130"/>
      <c r="I68" s="130"/>
      <c r="J68" s="130"/>
      <c r="K68" s="153"/>
      <c r="L68" s="153"/>
      <c r="M68" s="153"/>
      <c r="N68" s="153"/>
      <c r="O68" s="153"/>
      <c r="P68" s="126"/>
      <c r="Q68" s="126"/>
      <c r="R68" s="126"/>
      <c r="S68" s="126"/>
      <c r="T68" s="126"/>
    </row>
    <row r="69" spans="1:20" ht="52.5" customHeight="1">
      <c r="A69" s="214"/>
      <c r="B69" s="101" t="s">
        <v>294</v>
      </c>
      <c r="C69" s="55"/>
      <c r="D69" s="56"/>
      <c r="E69" s="148"/>
      <c r="F69" s="130"/>
      <c r="G69" s="130"/>
      <c r="H69" s="130"/>
      <c r="I69" s="130"/>
      <c r="J69" s="130"/>
      <c r="K69" s="153"/>
      <c r="L69" s="153"/>
      <c r="M69" s="153"/>
      <c r="N69" s="153"/>
      <c r="O69" s="153"/>
      <c r="P69" s="126"/>
      <c r="Q69" s="126"/>
      <c r="R69" s="126"/>
      <c r="S69" s="126"/>
      <c r="T69" s="126"/>
    </row>
    <row r="70" spans="1:20" ht="35.1" customHeight="1">
      <c r="A70" s="149"/>
      <c r="B70" s="264" t="s">
        <v>240</v>
      </c>
      <c r="C70" s="265"/>
      <c r="D70" s="63"/>
      <c r="E70" s="151"/>
      <c r="F70" s="266"/>
      <c r="G70" s="266"/>
      <c r="H70" s="266"/>
      <c r="I70" s="266"/>
      <c r="J70" s="266"/>
      <c r="K70" s="153"/>
      <c r="L70" s="153"/>
      <c r="M70" s="153"/>
      <c r="N70" s="153"/>
      <c r="O70" s="153"/>
      <c r="P70" s="127"/>
      <c r="Q70" s="127"/>
      <c r="R70" s="127"/>
      <c r="S70" s="127"/>
      <c r="T70" s="127"/>
    </row>
    <row r="71" spans="1:20" ht="35.1" customHeight="1">
      <c r="A71" s="133"/>
      <c r="B71" s="132" t="s">
        <v>296</v>
      </c>
      <c r="C71" s="236"/>
      <c r="D71" s="59"/>
      <c r="E71" s="147"/>
      <c r="F71" s="131"/>
      <c r="G71" s="131"/>
      <c r="H71" s="131"/>
      <c r="I71" s="131"/>
      <c r="J71" s="131"/>
      <c r="K71" s="438"/>
      <c r="L71" s="438"/>
      <c r="M71" s="438"/>
      <c r="N71" s="438"/>
      <c r="O71" s="438"/>
      <c r="P71" s="156"/>
      <c r="Q71" s="156"/>
      <c r="R71" s="156"/>
      <c r="S71" s="156"/>
      <c r="T71" s="156"/>
    </row>
    <row r="72" spans="1:20" ht="35.1" customHeight="1">
      <c r="A72" s="149"/>
      <c r="B72" s="264" t="s">
        <v>273</v>
      </c>
      <c r="C72" s="265"/>
      <c r="D72" s="63"/>
      <c r="E72" s="151"/>
      <c r="F72" s="266"/>
      <c r="G72" s="266"/>
      <c r="H72" s="266"/>
      <c r="I72" s="266"/>
      <c r="J72" s="266"/>
      <c r="K72" s="153"/>
      <c r="L72" s="153"/>
      <c r="M72" s="153"/>
      <c r="N72" s="153"/>
      <c r="O72" s="153"/>
      <c r="P72" s="127"/>
      <c r="Q72" s="127"/>
      <c r="R72" s="127"/>
      <c r="S72" s="127"/>
      <c r="T72" s="127"/>
    </row>
    <row r="73" spans="1:20" ht="53.25" customHeight="1">
      <c r="A73" s="149"/>
      <c r="B73" s="264" t="s">
        <v>295</v>
      </c>
      <c r="C73" s="265"/>
      <c r="D73" s="63"/>
      <c r="E73" s="151"/>
      <c r="F73" s="266"/>
      <c r="G73" s="266"/>
      <c r="H73" s="266"/>
      <c r="I73" s="266"/>
      <c r="J73" s="266"/>
      <c r="K73" s="153"/>
      <c r="L73" s="153"/>
      <c r="M73" s="153"/>
      <c r="N73" s="153"/>
      <c r="O73" s="153"/>
      <c r="P73" s="127"/>
      <c r="Q73" s="127"/>
      <c r="R73" s="127"/>
      <c r="S73" s="127"/>
      <c r="T73" s="127"/>
    </row>
    <row r="74" spans="1:20" ht="35.1" customHeight="1">
      <c r="A74" s="461">
        <v>9</v>
      </c>
      <c r="B74" s="462" t="s">
        <v>241</v>
      </c>
      <c r="C74" s="463"/>
      <c r="D74" s="464"/>
      <c r="E74" s="465"/>
      <c r="F74" s="466"/>
      <c r="G74" s="466"/>
      <c r="H74" s="466"/>
      <c r="I74" s="466"/>
      <c r="J74" s="466"/>
      <c r="K74" s="427"/>
      <c r="L74" s="427"/>
      <c r="M74" s="427"/>
      <c r="N74" s="427"/>
      <c r="O74" s="427"/>
      <c r="P74" s="467"/>
      <c r="Q74" s="467"/>
      <c r="R74" s="467"/>
      <c r="S74" s="467"/>
      <c r="T74" s="467"/>
    </row>
    <row r="75" spans="1:20" ht="35.1" customHeight="1">
      <c r="A75" s="270"/>
      <c r="B75" s="271" t="s">
        <v>297</v>
      </c>
      <c r="C75" s="268"/>
      <c r="D75" s="229"/>
      <c r="E75" s="230"/>
      <c r="F75" s="269"/>
      <c r="G75" s="269"/>
      <c r="H75" s="269"/>
      <c r="I75" s="269"/>
      <c r="J75" s="269"/>
      <c r="K75" s="231"/>
      <c r="L75" s="231"/>
      <c r="M75" s="231"/>
      <c r="N75" s="231"/>
      <c r="O75" s="231"/>
      <c r="P75" s="232"/>
      <c r="Q75" s="232"/>
      <c r="R75" s="232"/>
      <c r="S75" s="232"/>
      <c r="T75" s="232"/>
    </row>
    <row r="76" spans="1:20" ht="35.1" customHeight="1">
      <c r="A76" s="149"/>
      <c r="B76" s="264" t="s">
        <v>242</v>
      </c>
      <c r="C76" s="265"/>
      <c r="D76" s="63"/>
      <c r="E76" s="151"/>
      <c r="F76" s="266"/>
      <c r="G76" s="266"/>
      <c r="H76" s="266"/>
      <c r="I76" s="266"/>
      <c r="J76" s="266"/>
      <c r="K76" s="153"/>
      <c r="L76" s="153"/>
      <c r="M76" s="153"/>
      <c r="N76" s="153"/>
      <c r="O76" s="153"/>
      <c r="P76" s="127"/>
      <c r="Q76" s="127"/>
      <c r="R76" s="127"/>
      <c r="S76" s="127"/>
      <c r="T76" s="127"/>
    </row>
    <row r="77" spans="1:20" ht="35.1" customHeight="1">
      <c r="A77" s="468"/>
      <c r="B77" s="469" t="s">
        <v>298</v>
      </c>
      <c r="C77" s="470"/>
      <c r="D77" s="471"/>
      <c r="E77" s="472"/>
      <c r="F77" s="473"/>
      <c r="G77" s="473"/>
      <c r="H77" s="473"/>
      <c r="I77" s="473"/>
      <c r="J77" s="473"/>
      <c r="K77" s="474"/>
      <c r="L77" s="474"/>
      <c r="M77" s="474"/>
      <c r="N77" s="474"/>
      <c r="O77" s="474"/>
      <c r="P77" s="475"/>
      <c r="Q77" s="475"/>
      <c r="R77" s="475"/>
      <c r="S77" s="475"/>
      <c r="T77" s="475"/>
    </row>
    <row r="78" spans="1:20" ht="35.1" customHeight="1">
      <c r="A78" s="133"/>
      <c r="B78" s="132" t="s">
        <v>243</v>
      </c>
      <c r="C78" s="236"/>
      <c r="D78" s="59"/>
      <c r="E78" s="147"/>
      <c r="F78" s="131"/>
      <c r="G78" s="131"/>
      <c r="H78" s="131"/>
      <c r="I78" s="131"/>
      <c r="J78" s="131"/>
      <c r="K78" s="231"/>
      <c r="L78" s="231"/>
      <c r="M78" s="231"/>
      <c r="N78" s="231"/>
      <c r="O78" s="231"/>
      <c r="P78" s="156"/>
      <c r="Q78" s="156"/>
      <c r="R78" s="156"/>
      <c r="S78" s="156"/>
      <c r="T78" s="156"/>
    </row>
    <row r="79" spans="1:20" ht="39.75" customHeight="1">
      <c r="A79" s="233"/>
      <c r="B79" s="267" t="s">
        <v>299</v>
      </c>
      <c r="C79" s="268"/>
      <c r="D79" s="229"/>
      <c r="E79" s="230"/>
      <c r="F79" s="269"/>
      <c r="G79" s="269"/>
      <c r="H79" s="269"/>
      <c r="I79" s="269"/>
      <c r="J79" s="269"/>
      <c r="K79" s="231"/>
      <c r="L79" s="231"/>
      <c r="M79" s="231"/>
      <c r="N79" s="231"/>
      <c r="O79" s="231"/>
      <c r="P79" s="232"/>
      <c r="Q79" s="232"/>
      <c r="R79" s="232"/>
      <c r="S79" s="232"/>
      <c r="T79" s="232"/>
    </row>
    <row r="80" spans="1:20" ht="21" customHeight="1">
      <c r="A80" s="216"/>
      <c r="B80" s="217"/>
      <c r="C80" s="218"/>
      <c r="D80" s="219"/>
      <c r="E80" s="220"/>
      <c r="F80" s="221"/>
      <c r="G80" s="221"/>
      <c r="H80" s="221"/>
      <c r="I80" s="221"/>
      <c r="J80" s="221"/>
      <c r="K80" s="222"/>
      <c r="L80" s="222"/>
      <c r="M80" s="222"/>
      <c r="N80" s="222"/>
      <c r="O80" s="222"/>
      <c r="P80" s="223"/>
      <c r="Q80" s="223"/>
      <c r="R80" s="223"/>
      <c r="S80" s="223"/>
      <c r="T80" s="223"/>
    </row>
    <row r="81" spans="12:21" ht="50.25" customHeight="1"/>
    <row r="82" spans="12:21" ht="15.75">
      <c r="L82" s="507" t="s">
        <v>329</v>
      </c>
      <c r="M82" s="348"/>
      <c r="N82" s="348"/>
      <c r="O82" s="348"/>
      <c r="P82" s="348"/>
      <c r="Q82" s="348"/>
      <c r="R82" s="348"/>
    </row>
    <row r="83" spans="12:21" ht="15.75">
      <c r="L83" s="504" t="s">
        <v>330</v>
      </c>
      <c r="M83" s="64"/>
      <c r="N83" s="65"/>
      <c r="O83" s="65"/>
      <c r="P83" s="65"/>
      <c r="Q83" s="64"/>
      <c r="R83" s="64"/>
    </row>
    <row r="84" spans="12:21" ht="15.75">
      <c r="L84" s="505"/>
      <c r="M84" s="64"/>
      <c r="N84" s="65"/>
      <c r="O84" s="65"/>
      <c r="P84" s="65"/>
      <c r="Q84" s="64"/>
      <c r="R84" s="64"/>
    </row>
    <row r="85" spans="12:21" ht="15.75">
      <c r="L85" s="505"/>
      <c r="M85" s="64"/>
      <c r="N85" s="65"/>
      <c r="O85" s="65"/>
      <c r="P85" s="65"/>
      <c r="Q85" s="64"/>
      <c r="R85" s="64"/>
    </row>
    <row r="86" spans="12:21" ht="15.75">
      <c r="L86" s="504"/>
      <c r="M86" s="349"/>
      <c r="N86" s="349"/>
      <c r="O86" s="349"/>
      <c r="P86" s="349"/>
      <c r="Q86" s="349"/>
      <c r="R86" s="349"/>
      <c r="S86" s="349"/>
      <c r="T86" s="349"/>
    </row>
    <row r="87" spans="12:21" ht="15.75">
      <c r="L87" s="505"/>
      <c r="M87" s="347"/>
      <c r="N87" s="347"/>
      <c r="O87" s="347"/>
      <c r="P87" s="347"/>
      <c r="Q87" s="347"/>
      <c r="R87" s="347"/>
    </row>
    <row r="88" spans="12:21" ht="15.75">
      <c r="L88" s="506"/>
      <c r="M88" s="348"/>
      <c r="N88" s="348"/>
      <c r="O88" s="348"/>
      <c r="P88" s="348"/>
      <c r="Q88" s="348"/>
      <c r="R88" s="348"/>
      <c r="S88" s="348"/>
      <c r="T88" s="348"/>
    </row>
    <row r="89" spans="12:21" ht="15.75">
      <c r="L89" s="508" t="s">
        <v>223</v>
      </c>
      <c r="N89" s="347"/>
    </row>
    <row r="90" spans="12:21" ht="15.75">
      <c r="L90" s="504" t="s">
        <v>220</v>
      </c>
      <c r="P90" s="503"/>
      <c r="Q90" s="503"/>
      <c r="R90" s="503"/>
      <c r="S90" s="503"/>
      <c r="T90" s="503"/>
    </row>
    <row r="91" spans="12:21" ht="15.75">
      <c r="L91" s="506" t="s">
        <v>221</v>
      </c>
      <c r="N91" s="346"/>
      <c r="P91" s="349"/>
      <c r="Q91" s="349"/>
      <c r="R91" s="349"/>
      <c r="S91" s="349"/>
      <c r="T91" s="349"/>
    </row>
    <row r="92" spans="12:21" ht="15.75">
      <c r="N92" s="347"/>
      <c r="O92" s="347"/>
      <c r="P92" s="347"/>
      <c r="Q92" s="347"/>
      <c r="R92" s="347"/>
      <c r="S92" s="347"/>
      <c r="T92" s="347"/>
    </row>
    <row r="93" spans="12:21" ht="15.75">
      <c r="N93" s="348"/>
      <c r="O93" s="348"/>
      <c r="P93" s="348"/>
      <c r="Q93" s="348"/>
      <c r="R93" s="348"/>
      <c r="S93" s="348"/>
      <c r="T93" s="348"/>
    </row>
    <row r="94" spans="12:21" ht="15.75">
      <c r="O94" s="346"/>
      <c r="P94" s="346"/>
      <c r="Q94" s="346"/>
      <c r="R94" s="346"/>
      <c r="S94" s="346"/>
      <c r="T94" s="346"/>
      <c r="U94" s="346"/>
    </row>
    <row r="95" spans="12:21" ht="15.75">
      <c r="O95" s="347"/>
      <c r="P95" s="347"/>
      <c r="Q95" s="347"/>
      <c r="R95" s="347"/>
      <c r="S95" s="347"/>
      <c r="T95" s="347"/>
      <c r="U95" s="347"/>
    </row>
    <row r="96" spans="12:21" ht="15.75">
      <c r="O96" s="348"/>
      <c r="P96" s="348"/>
      <c r="Q96" s="348"/>
      <c r="R96" s="348"/>
      <c r="S96" s="348"/>
      <c r="T96" s="348"/>
      <c r="U96" s="348"/>
    </row>
    <row r="97" spans="17:22" ht="15.75">
      <c r="Q97" s="349"/>
      <c r="R97" s="349"/>
      <c r="S97" s="349"/>
    </row>
    <row r="98" spans="17:22" ht="15.75">
      <c r="Q98" s="347"/>
      <c r="R98" s="347"/>
      <c r="S98" s="347"/>
      <c r="T98" s="347"/>
      <c r="U98" s="347"/>
      <c r="V98" s="347"/>
    </row>
    <row r="99" spans="17:22" ht="15.75">
      <c r="Q99" s="348"/>
      <c r="R99" s="348"/>
      <c r="S99" s="348"/>
    </row>
  </sheetData>
  <mergeCells count="13">
    <mergeCell ref="C8:C9"/>
    <mergeCell ref="D8:D9"/>
    <mergeCell ref="E8:E9"/>
    <mergeCell ref="A2:T2"/>
    <mergeCell ref="A3:T3"/>
    <mergeCell ref="A5:A6"/>
    <mergeCell ref="B5:B6"/>
    <mergeCell ref="C5:C6"/>
    <mergeCell ref="D5:D6"/>
    <mergeCell ref="E5:E6"/>
    <mergeCell ref="F5:J5"/>
    <mergeCell ref="K5:O5"/>
    <mergeCell ref="P5:T5"/>
  </mergeCells>
  <pageMargins left="0.25" right="0.25" top="0.19845545977011494" bottom="0.25" header="0.31496062992126" footer="0.31496062992126"/>
  <pageSetup paperSize="5" scale="65" orientation="landscape" horizontalDpi="4294967293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S92"/>
  <sheetViews>
    <sheetView view="pageLayout" topLeftCell="A48" zoomScale="57" zoomScaleNormal="77" zoomScaleSheetLayoutView="70" zoomScalePageLayoutView="57" workbookViewId="0">
      <selection activeCell="J53" sqref="J53"/>
    </sheetView>
  </sheetViews>
  <sheetFormatPr defaultRowHeight="15"/>
  <cols>
    <col min="1" max="1" width="4.7109375" customWidth="1"/>
    <col min="2" max="2" width="34.5703125" customWidth="1"/>
    <col min="3" max="3" width="12.28515625" customWidth="1"/>
    <col min="4" max="7" width="13.85546875" customWidth="1"/>
    <col min="8" max="8" width="12" customWidth="1"/>
    <col min="9" max="12" width="13.85546875" customWidth="1"/>
    <col min="13" max="17" width="6.7109375" customWidth="1"/>
    <col min="18" max="19" width="9.7109375" customWidth="1"/>
  </cols>
  <sheetData>
    <row r="1" spans="1:19" ht="21">
      <c r="A1" s="587" t="s">
        <v>35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</row>
    <row r="2" spans="1:19" ht="21">
      <c r="A2" s="577" t="s">
        <v>222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</row>
    <row r="3" spans="1:19" ht="21">
      <c r="A3" s="577" t="s">
        <v>0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</row>
    <row r="4" spans="1:19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15" customHeight="1">
      <c r="A5" s="597" t="s">
        <v>7</v>
      </c>
      <c r="B5" s="597" t="s">
        <v>22</v>
      </c>
      <c r="C5" s="588" t="s">
        <v>168</v>
      </c>
      <c r="D5" s="589"/>
      <c r="E5" s="589"/>
      <c r="F5" s="589"/>
      <c r="G5" s="590"/>
      <c r="H5" s="591" t="s">
        <v>169</v>
      </c>
      <c r="I5" s="592"/>
      <c r="J5" s="592"/>
      <c r="K5" s="592"/>
      <c r="L5" s="593"/>
      <c r="M5" s="594" t="s">
        <v>170</v>
      </c>
      <c r="N5" s="595"/>
      <c r="O5" s="595"/>
      <c r="P5" s="595"/>
      <c r="Q5" s="596"/>
      <c r="R5" s="599" t="s">
        <v>171</v>
      </c>
      <c r="S5" s="600"/>
    </row>
    <row r="6" spans="1:19" ht="42" customHeight="1">
      <c r="A6" s="598"/>
      <c r="B6" s="598"/>
      <c r="C6" s="139">
        <v>2009</v>
      </c>
      <c r="D6" s="139">
        <v>2010</v>
      </c>
      <c r="E6" s="139">
        <v>2011</v>
      </c>
      <c r="F6" s="139">
        <v>2012</v>
      </c>
      <c r="G6" s="139">
        <v>2013</v>
      </c>
      <c r="H6" s="140">
        <v>2009</v>
      </c>
      <c r="I6" s="140">
        <v>2010</v>
      </c>
      <c r="J6" s="140">
        <v>2011</v>
      </c>
      <c r="K6" s="140">
        <v>2012</v>
      </c>
      <c r="L6" s="140">
        <v>2013</v>
      </c>
      <c r="M6" s="141">
        <v>2009</v>
      </c>
      <c r="N6" s="141">
        <v>2010</v>
      </c>
      <c r="O6" s="141">
        <v>2011</v>
      </c>
      <c r="P6" s="141">
        <v>2012</v>
      </c>
      <c r="Q6" s="141">
        <v>2013</v>
      </c>
      <c r="R6" s="157" t="s">
        <v>8</v>
      </c>
      <c r="S6" s="158" t="s">
        <v>9</v>
      </c>
    </row>
    <row r="7" spans="1:19">
      <c r="A7" s="142">
        <v>1</v>
      </c>
      <c r="B7" s="143">
        <v>2</v>
      </c>
      <c r="C7" s="144">
        <v>6</v>
      </c>
      <c r="D7" s="144">
        <v>7</v>
      </c>
      <c r="E7" s="144">
        <v>8</v>
      </c>
      <c r="F7" s="144">
        <v>9</v>
      </c>
      <c r="G7" s="144">
        <v>10</v>
      </c>
      <c r="H7" s="145">
        <v>11</v>
      </c>
      <c r="I7" s="145">
        <v>12</v>
      </c>
      <c r="J7" s="145">
        <v>13</v>
      </c>
      <c r="K7" s="145">
        <v>14</v>
      </c>
      <c r="L7" s="145">
        <v>15</v>
      </c>
      <c r="M7" s="146">
        <v>16</v>
      </c>
      <c r="N7" s="146">
        <v>17</v>
      </c>
      <c r="O7" s="146">
        <v>18</v>
      </c>
      <c r="P7" s="146">
        <v>19</v>
      </c>
      <c r="Q7" s="146">
        <v>20</v>
      </c>
      <c r="R7" s="159">
        <v>21</v>
      </c>
      <c r="S7" s="159">
        <v>22</v>
      </c>
    </row>
    <row r="8" spans="1:19" ht="28.5" customHeight="1">
      <c r="A8" s="413">
        <v>1</v>
      </c>
      <c r="B8" s="486" t="s">
        <v>287</v>
      </c>
      <c r="C8" s="487"/>
      <c r="D8" s="487"/>
      <c r="E8" s="487"/>
      <c r="F8" s="487"/>
      <c r="G8" s="487"/>
      <c r="H8" s="488"/>
      <c r="I8" s="488"/>
      <c r="J8" s="488"/>
      <c r="K8" s="488"/>
      <c r="L8" s="488"/>
      <c r="M8" s="489"/>
      <c r="N8" s="489"/>
      <c r="O8" s="489"/>
      <c r="P8" s="489"/>
      <c r="Q8" s="489"/>
      <c r="R8" s="490"/>
      <c r="S8" s="490"/>
    </row>
    <row r="9" spans="1:19" ht="29.25" customHeight="1">
      <c r="A9" s="272"/>
      <c r="B9" s="491" t="s">
        <v>244</v>
      </c>
      <c r="C9" s="492"/>
      <c r="D9" s="492"/>
      <c r="E9" s="492"/>
      <c r="F9" s="492"/>
      <c r="G9" s="492"/>
      <c r="H9" s="493"/>
      <c r="I9" s="493"/>
      <c r="J9" s="493"/>
      <c r="K9" s="493"/>
      <c r="L9" s="493"/>
      <c r="M9" s="494"/>
      <c r="N9" s="494"/>
      <c r="O9" s="494"/>
      <c r="P9" s="494"/>
      <c r="Q9" s="494"/>
      <c r="R9" s="495"/>
      <c r="S9" s="495"/>
    </row>
    <row r="10" spans="1:19" ht="32.25" customHeight="1">
      <c r="A10" s="272"/>
      <c r="B10" s="496" t="s">
        <v>39</v>
      </c>
      <c r="C10" s="497">
        <v>0</v>
      </c>
      <c r="D10" s="497">
        <v>2700000</v>
      </c>
      <c r="E10" s="497">
        <v>3600000</v>
      </c>
      <c r="F10" s="497">
        <v>1300000</v>
      </c>
      <c r="G10" s="497">
        <v>4500000</v>
      </c>
      <c r="H10" s="275">
        <f>C10</f>
        <v>0</v>
      </c>
      <c r="I10" s="275">
        <f t="shared" ref="I10:L10" si="0">D10</f>
        <v>2700000</v>
      </c>
      <c r="J10" s="275">
        <f t="shared" si="0"/>
        <v>3600000</v>
      </c>
      <c r="K10" s="275">
        <f t="shared" si="0"/>
        <v>1300000</v>
      </c>
      <c r="L10" s="275">
        <f t="shared" si="0"/>
        <v>4500000</v>
      </c>
      <c r="M10" s="276">
        <v>0</v>
      </c>
      <c r="N10" s="276">
        <v>0</v>
      </c>
      <c r="O10" s="276">
        <v>0</v>
      </c>
      <c r="P10" s="276">
        <v>0</v>
      </c>
      <c r="Q10" s="276">
        <f>SUM(L10/G10*100%)</f>
        <v>1</v>
      </c>
      <c r="R10" s="479">
        <f>SUM(G10-C10)/(C10+D10+E10+F10+G10)*100%</f>
        <v>0.37190082644628097</v>
      </c>
      <c r="S10" s="479">
        <f>SUM(L10-H10)/(L10+K10+J10+I10+H10)*100%</f>
        <v>0.37190082644628097</v>
      </c>
    </row>
    <row r="11" spans="1:19" ht="32.25" customHeight="1">
      <c r="A11" s="272"/>
      <c r="B11" s="496" t="s">
        <v>152</v>
      </c>
      <c r="C11" s="497"/>
      <c r="D11" s="497"/>
      <c r="E11" s="497"/>
      <c r="F11" s="497"/>
      <c r="G11" s="497"/>
      <c r="H11" s="275"/>
      <c r="I11" s="275"/>
      <c r="J11" s="275"/>
      <c r="K11" s="275"/>
      <c r="L11" s="275"/>
      <c r="M11" s="276"/>
      <c r="N11" s="276"/>
      <c r="O11" s="276"/>
      <c r="P11" s="276"/>
      <c r="Q11" s="276"/>
      <c r="R11" s="479"/>
      <c r="S11" s="479"/>
    </row>
    <row r="12" spans="1:19" ht="34.5" customHeight="1">
      <c r="A12" s="272"/>
      <c r="B12" s="496" t="s">
        <v>41</v>
      </c>
      <c r="C12" s="497">
        <v>0</v>
      </c>
      <c r="D12" s="497">
        <v>0</v>
      </c>
      <c r="E12" s="497">
        <v>0</v>
      </c>
      <c r="F12" s="497">
        <v>0</v>
      </c>
      <c r="G12" s="497">
        <v>5000000</v>
      </c>
      <c r="H12" s="275">
        <f t="shared" ref="H12:H53" si="1">C12</f>
        <v>0</v>
      </c>
      <c r="I12" s="275">
        <f t="shared" ref="I12:I53" si="2">D12</f>
        <v>0</v>
      </c>
      <c r="J12" s="275">
        <f t="shared" ref="J12:J53" si="3">E12</f>
        <v>0</v>
      </c>
      <c r="K12" s="275">
        <f t="shared" ref="K12:K53" si="4">F12</f>
        <v>0</v>
      </c>
      <c r="L12" s="275">
        <f t="shared" ref="L12:L53" si="5">G12</f>
        <v>5000000</v>
      </c>
      <c r="M12" s="276">
        <v>0</v>
      </c>
      <c r="N12" s="276">
        <v>0</v>
      </c>
      <c r="O12" s="276">
        <v>0</v>
      </c>
      <c r="P12" s="276">
        <v>0</v>
      </c>
      <c r="Q12" s="276">
        <f t="shared" ref="Q12:Q42" si="6">SUM(L12/G12*100%)</f>
        <v>1</v>
      </c>
      <c r="R12" s="479">
        <f t="shared" ref="R12:R46" si="7">SUM(G12-C12)/(C12+D12+E12+F12+G12)*100%</f>
        <v>1</v>
      </c>
      <c r="S12" s="479">
        <f t="shared" ref="S12" si="8">SUM(L12-H12)/(L12+K12+J12+I12+H12)*100%</f>
        <v>1</v>
      </c>
    </row>
    <row r="13" spans="1:19" ht="34.5" customHeight="1">
      <c r="A13" s="272"/>
      <c r="B13" s="496" t="s">
        <v>153</v>
      </c>
      <c r="C13" s="497"/>
      <c r="D13" s="497"/>
      <c r="E13" s="497"/>
      <c r="F13" s="497"/>
      <c r="G13" s="497"/>
      <c r="H13" s="275"/>
      <c r="I13" s="275"/>
      <c r="J13" s="275"/>
      <c r="K13" s="275"/>
      <c r="L13" s="275"/>
      <c r="M13" s="276"/>
      <c r="N13" s="276"/>
      <c r="O13" s="276"/>
      <c r="P13" s="276"/>
      <c r="Q13" s="276"/>
      <c r="R13" s="479"/>
      <c r="S13" s="479"/>
    </row>
    <row r="14" spans="1:19" ht="45" customHeight="1">
      <c r="A14" s="272"/>
      <c r="B14" s="496" t="s">
        <v>42</v>
      </c>
      <c r="C14" s="497">
        <v>0</v>
      </c>
      <c r="D14" s="497">
        <v>170200000</v>
      </c>
      <c r="E14" s="497">
        <v>225900000</v>
      </c>
      <c r="F14" s="497">
        <v>235800000</v>
      </c>
      <c r="G14" s="497">
        <v>279900000</v>
      </c>
      <c r="H14" s="275">
        <f t="shared" si="1"/>
        <v>0</v>
      </c>
      <c r="I14" s="275">
        <f t="shared" si="2"/>
        <v>170200000</v>
      </c>
      <c r="J14" s="275">
        <f t="shared" si="3"/>
        <v>225900000</v>
      </c>
      <c r="K14" s="275">
        <f t="shared" si="4"/>
        <v>235800000</v>
      </c>
      <c r="L14" s="275">
        <f t="shared" si="5"/>
        <v>279900000</v>
      </c>
      <c r="M14" s="276">
        <v>0</v>
      </c>
      <c r="N14" s="276">
        <v>0</v>
      </c>
      <c r="O14" s="276">
        <v>0</v>
      </c>
      <c r="P14" s="276">
        <v>0</v>
      </c>
      <c r="Q14" s="276">
        <f t="shared" si="6"/>
        <v>1</v>
      </c>
      <c r="R14" s="479">
        <f t="shared" si="7"/>
        <v>0.30697521386268917</v>
      </c>
      <c r="S14" s="479">
        <f t="shared" ref="S14:S46" si="9">SUM(L14-H14)/(L14+K14+J14+I14+H14)*100%</f>
        <v>0.30697521386268917</v>
      </c>
    </row>
    <row r="15" spans="1:19" ht="36" customHeight="1">
      <c r="A15" s="272"/>
      <c r="B15" s="496" t="s">
        <v>154</v>
      </c>
      <c r="C15" s="497"/>
      <c r="D15" s="497"/>
      <c r="E15" s="497"/>
      <c r="F15" s="497"/>
      <c r="G15" s="497"/>
      <c r="H15" s="275"/>
      <c r="I15" s="275"/>
      <c r="J15" s="275"/>
      <c r="K15" s="275"/>
      <c r="L15" s="275"/>
      <c r="M15" s="276"/>
      <c r="N15" s="276"/>
      <c r="O15" s="276"/>
      <c r="P15" s="276"/>
      <c r="Q15" s="276"/>
      <c r="R15" s="479"/>
      <c r="S15" s="479"/>
    </row>
    <row r="16" spans="1:19" ht="30" customHeight="1">
      <c r="A16" s="272"/>
      <c r="B16" s="496" t="s">
        <v>226</v>
      </c>
      <c r="C16" s="497">
        <v>0</v>
      </c>
      <c r="D16" s="497">
        <v>2782000</v>
      </c>
      <c r="E16" s="497">
        <v>4062000</v>
      </c>
      <c r="F16" s="497">
        <v>1820000</v>
      </c>
      <c r="G16" s="497">
        <v>0</v>
      </c>
      <c r="H16" s="275">
        <f t="shared" si="1"/>
        <v>0</v>
      </c>
      <c r="I16" s="275">
        <f t="shared" si="2"/>
        <v>2782000</v>
      </c>
      <c r="J16" s="275">
        <f t="shared" si="3"/>
        <v>4062000</v>
      </c>
      <c r="K16" s="275">
        <f t="shared" si="4"/>
        <v>1820000</v>
      </c>
      <c r="L16" s="275">
        <f t="shared" si="5"/>
        <v>0</v>
      </c>
      <c r="M16" s="276">
        <v>0</v>
      </c>
      <c r="N16" s="276">
        <f>SUM(I16/D16*100%)</f>
        <v>1</v>
      </c>
      <c r="O16" s="276">
        <f>SUM(J16/E16*100%)</f>
        <v>1</v>
      </c>
      <c r="P16" s="276">
        <f>SUM(K16/F16*100%)</f>
        <v>1</v>
      </c>
      <c r="Q16" s="276" t="e">
        <f t="shared" si="6"/>
        <v>#DIV/0!</v>
      </c>
      <c r="R16" s="479">
        <f t="shared" si="7"/>
        <v>0</v>
      </c>
      <c r="S16" s="479">
        <f t="shared" si="9"/>
        <v>0</v>
      </c>
    </row>
    <row r="17" spans="1:19" ht="30" customHeight="1">
      <c r="A17" s="272"/>
      <c r="B17" s="496" t="s">
        <v>227</v>
      </c>
      <c r="C17" s="497"/>
      <c r="D17" s="497"/>
      <c r="E17" s="497"/>
      <c r="F17" s="497"/>
      <c r="G17" s="497"/>
      <c r="H17" s="275"/>
      <c r="I17" s="275"/>
      <c r="J17" s="275"/>
      <c r="K17" s="275"/>
      <c r="L17" s="275"/>
      <c r="M17" s="276"/>
      <c r="N17" s="276"/>
      <c r="O17" s="276"/>
      <c r="P17" s="276"/>
      <c r="Q17" s="276"/>
      <c r="R17" s="479"/>
      <c r="S17" s="479"/>
    </row>
    <row r="18" spans="1:19" ht="30" customHeight="1">
      <c r="A18" s="272"/>
      <c r="B18" s="496" t="s">
        <v>43</v>
      </c>
      <c r="C18" s="497">
        <v>0</v>
      </c>
      <c r="D18" s="497">
        <v>9525500</v>
      </c>
      <c r="E18" s="497">
        <v>8704944</v>
      </c>
      <c r="F18" s="497">
        <v>6576100</v>
      </c>
      <c r="G18" s="497">
        <v>13414300</v>
      </c>
      <c r="H18" s="275">
        <f t="shared" si="1"/>
        <v>0</v>
      </c>
      <c r="I18" s="275">
        <f t="shared" si="2"/>
        <v>9525500</v>
      </c>
      <c r="J18" s="275">
        <f t="shared" si="3"/>
        <v>8704944</v>
      </c>
      <c r="K18" s="275">
        <f t="shared" si="4"/>
        <v>6576100</v>
      </c>
      <c r="L18" s="275">
        <f t="shared" si="5"/>
        <v>13414300</v>
      </c>
      <c r="M18" s="276">
        <v>0</v>
      </c>
      <c r="N18" s="276">
        <v>0</v>
      </c>
      <c r="O18" s="276">
        <f t="shared" ref="O18:O42" si="10">SUM(J18/E18*100%)</f>
        <v>1</v>
      </c>
      <c r="P18" s="276">
        <v>0</v>
      </c>
      <c r="Q18" s="276">
        <v>0</v>
      </c>
      <c r="R18" s="479">
        <f t="shared" si="7"/>
        <v>0.35096817851536716</v>
      </c>
      <c r="S18" s="479">
        <f t="shared" si="9"/>
        <v>0.35096817851536716</v>
      </c>
    </row>
    <row r="19" spans="1:19" ht="30" customHeight="1">
      <c r="A19" s="272"/>
      <c r="B19" s="496" t="s">
        <v>155</v>
      </c>
      <c r="C19" s="497"/>
      <c r="D19" s="497"/>
      <c r="E19" s="497"/>
      <c r="F19" s="497"/>
      <c r="G19" s="497"/>
      <c r="H19" s="275"/>
      <c r="I19" s="275"/>
      <c r="J19" s="275"/>
      <c r="K19" s="275"/>
      <c r="L19" s="275"/>
      <c r="M19" s="276"/>
      <c r="N19" s="276"/>
      <c r="O19" s="276"/>
      <c r="P19" s="276"/>
      <c r="Q19" s="276"/>
      <c r="R19" s="479"/>
      <c r="S19" s="479"/>
    </row>
    <row r="20" spans="1:19" ht="24" customHeight="1">
      <c r="A20" s="272"/>
      <c r="B20" s="496" t="s">
        <v>44</v>
      </c>
      <c r="C20" s="497">
        <v>0</v>
      </c>
      <c r="D20" s="497">
        <v>3600000</v>
      </c>
      <c r="E20" s="497">
        <v>3600000</v>
      </c>
      <c r="F20" s="497">
        <v>2400000</v>
      </c>
      <c r="G20" s="497">
        <v>2940000</v>
      </c>
      <c r="H20" s="275">
        <f t="shared" si="1"/>
        <v>0</v>
      </c>
      <c r="I20" s="275">
        <f t="shared" si="2"/>
        <v>3600000</v>
      </c>
      <c r="J20" s="275">
        <f t="shared" si="3"/>
        <v>3600000</v>
      </c>
      <c r="K20" s="275">
        <f t="shared" si="4"/>
        <v>2400000</v>
      </c>
      <c r="L20" s="275">
        <f t="shared" si="5"/>
        <v>2940000</v>
      </c>
      <c r="M20" s="276">
        <v>0</v>
      </c>
      <c r="N20" s="276">
        <f t="shared" ref="N20:N52" si="11">SUM(I20/D20*100%)</f>
        <v>1</v>
      </c>
      <c r="O20" s="276">
        <f t="shared" si="10"/>
        <v>1</v>
      </c>
      <c r="P20" s="276">
        <f t="shared" ref="P20:P42" si="12">SUM(K20/F20*100%)</f>
        <v>1</v>
      </c>
      <c r="Q20" s="276">
        <f t="shared" si="6"/>
        <v>1</v>
      </c>
      <c r="R20" s="479">
        <f t="shared" si="7"/>
        <v>0.23444976076555024</v>
      </c>
      <c r="S20" s="479">
        <f t="shared" si="9"/>
        <v>0.23444976076555024</v>
      </c>
    </row>
    <row r="21" spans="1:19" ht="24" customHeight="1">
      <c r="A21" s="272"/>
      <c r="B21" s="496" t="s">
        <v>156</v>
      </c>
      <c r="C21" s="497"/>
      <c r="D21" s="497"/>
      <c r="E21" s="497"/>
      <c r="F21" s="497"/>
      <c r="G21" s="497"/>
      <c r="H21" s="275"/>
      <c r="I21" s="275"/>
      <c r="J21" s="275"/>
      <c r="K21" s="275"/>
      <c r="L21" s="275"/>
      <c r="M21" s="276"/>
      <c r="N21" s="276"/>
      <c r="O21" s="276"/>
      <c r="P21" s="276"/>
      <c r="Q21" s="276"/>
      <c r="R21" s="479"/>
      <c r="S21" s="479"/>
    </row>
    <row r="22" spans="1:19" ht="30" customHeight="1">
      <c r="A22" s="272"/>
      <c r="B22" s="496" t="s">
        <v>46</v>
      </c>
      <c r="C22" s="497">
        <v>0</v>
      </c>
      <c r="D22" s="497">
        <v>8787000</v>
      </c>
      <c r="E22" s="497">
        <v>4536000</v>
      </c>
      <c r="F22" s="497">
        <v>4320000</v>
      </c>
      <c r="G22" s="497">
        <v>7650000</v>
      </c>
      <c r="H22" s="275">
        <f t="shared" si="1"/>
        <v>0</v>
      </c>
      <c r="I22" s="275">
        <f t="shared" si="2"/>
        <v>8787000</v>
      </c>
      <c r="J22" s="275">
        <f t="shared" si="3"/>
        <v>4536000</v>
      </c>
      <c r="K22" s="275">
        <f t="shared" si="4"/>
        <v>4320000</v>
      </c>
      <c r="L22" s="275">
        <f t="shared" si="5"/>
        <v>7650000</v>
      </c>
      <c r="M22" s="276">
        <v>0</v>
      </c>
      <c r="N22" s="276">
        <f t="shared" si="11"/>
        <v>1</v>
      </c>
      <c r="O22" s="276">
        <f t="shared" si="10"/>
        <v>1</v>
      </c>
      <c r="P22" s="276">
        <f t="shared" si="12"/>
        <v>1</v>
      </c>
      <c r="Q22" s="276">
        <f t="shared" si="6"/>
        <v>1</v>
      </c>
      <c r="R22" s="479">
        <f t="shared" si="7"/>
        <v>0.30245522476574549</v>
      </c>
      <c r="S22" s="479">
        <f t="shared" si="9"/>
        <v>0.30245522476574549</v>
      </c>
    </row>
    <row r="23" spans="1:19" ht="30" customHeight="1">
      <c r="A23" s="272"/>
      <c r="B23" s="496" t="s">
        <v>158</v>
      </c>
      <c r="C23" s="497"/>
      <c r="D23" s="497"/>
      <c r="E23" s="497"/>
      <c r="F23" s="497"/>
      <c r="G23" s="497"/>
      <c r="H23" s="275"/>
      <c r="I23" s="275"/>
      <c r="J23" s="275"/>
      <c r="K23" s="275"/>
      <c r="L23" s="275"/>
      <c r="M23" s="276"/>
      <c r="N23" s="276"/>
      <c r="O23" s="276"/>
      <c r="P23" s="276"/>
      <c r="Q23" s="276"/>
      <c r="R23" s="479"/>
      <c r="S23" s="479"/>
    </row>
    <row r="24" spans="1:19" ht="30" customHeight="1">
      <c r="A24" s="272"/>
      <c r="B24" s="496" t="s">
        <v>45</v>
      </c>
      <c r="C24" s="497">
        <v>0</v>
      </c>
      <c r="D24" s="497">
        <v>0</v>
      </c>
      <c r="E24" s="497">
        <v>83361000</v>
      </c>
      <c r="F24" s="497">
        <v>128933500</v>
      </c>
      <c r="G24" s="497">
        <v>6000000</v>
      </c>
      <c r="H24" s="275">
        <f t="shared" si="1"/>
        <v>0</v>
      </c>
      <c r="I24" s="275">
        <f t="shared" si="2"/>
        <v>0</v>
      </c>
      <c r="J24" s="275">
        <f t="shared" si="3"/>
        <v>83361000</v>
      </c>
      <c r="K24" s="275">
        <f t="shared" si="4"/>
        <v>128933500</v>
      </c>
      <c r="L24" s="275">
        <f t="shared" si="5"/>
        <v>6000000</v>
      </c>
      <c r="M24" s="276">
        <v>0</v>
      </c>
      <c r="N24" s="276">
        <v>0</v>
      </c>
      <c r="O24" s="276">
        <v>0</v>
      </c>
      <c r="P24" s="276">
        <v>0</v>
      </c>
      <c r="Q24" s="276">
        <f t="shared" si="6"/>
        <v>1</v>
      </c>
      <c r="R24" s="479">
        <f t="shared" si="7"/>
        <v>2.7485804727100317E-2</v>
      </c>
      <c r="S24" s="479">
        <f t="shared" si="9"/>
        <v>2.7485804727100317E-2</v>
      </c>
    </row>
    <row r="25" spans="1:19" ht="30" customHeight="1">
      <c r="A25" s="272"/>
      <c r="B25" s="496" t="s">
        <v>157</v>
      </c>
      <c r="C25" s="497"/>
      <c r="D25" s="497"/>
      <c r="E25" s="497"/>
      <c r="F25" s="497"/>
      <c r="G25" s="497"/>
      <c r="H25" s="275"/>
      <c r="I25" s="275"/>
      <c r="J25" s="275"/>
      <c r="K25" s="275"/>
      <c r="L25" s="275"/>
      <c r="M25" s="276"/>
      <c r="N25" s="276"/>
      <c r="O25" s="276"/>
      <c r="P25" s="276"/>
      <c r="Q25" s="276"/>
      <c r="R25" s="479"/>
      <c r="S25" s="479"/>
    </row>
    <row r="26" spans="1:19" ht="33.75" customHeight="1">
      <c r="A26" s="272"/>
      <c r="B26" s="496" t="s">
        <v>47</v>
      </c>
      <c r="C26" s="497">
        <v>0</v>
      </c>
      <c r="D26" s="497">
        <v>239800000</v>
      </c>
      <c r="E26" s="497">
        <v>252382400</v>
      </c>
      <c r="F26" s="497">
        <v>391316000</v>
      </c>
      <c r="G26" s="497">
        <v>328304000</v>
      </c>
      <c r="H26" s="275">
        <f t="shared" si="1"/>
        <v>0</v>
      </c>
      <c r="I26" s="275">
        <f t="shared" si="2"/>
        <v>239800000</v>
      </c>
      <c r="J26" s="275">
        <f t="shared" si="3"/>
        <v>252382400</v>
      </c>
      <c r="K26" s="275">
        <f t="shared" si="4"/>
        <v>391316000</v>
      </c>
      <c r="L26" s="275">
        <f t="shared" si="5"/>
        <v>328304000</v>
      </c>
      <c r="M26" s="276">
        <v>0</v>
      </c>
      <c r="N26" s="276">
        <f t="shared" si="11"/>
        <v>1</v>
      </c>
      <c r="O26" s="276">
        <f t="shared" si="10"/>
        <v>1</v>
      </c>
      <c r="P26" s="276">
        <f t="shared" si="12"/>
        <v>1</v>
      </c>
      <c r="Q26" s="276">
        <f t="shared" si="6"/>
        <v>1</v>
      </c>
      <c r="R26" s="479">
        <f t="shared" si="7"/>
        <v>0.27092205791967405</v>
      </c>
      <c r="S26" s="479">
        <f t="shared" si="9"/>
        <v>0.27092205791967405</v>
      </c>
    </row>
    <row r="27" spans="1:19" ht="33.75" customHeight="1">
      <c r="A27" s="272"/>
      <c r="B27" s="496" t="s">
        <v>159</v>
      </c>
      <c r="C27" s="497"/>
      <c r="D27" s="497"/>
      <c r="E27" s="497"/>
      <c r="F27" s="497"/>
      <c r="G27" s="497"/>
      <c r="H27" s="275"/>
      <c r="I27" s="275"/>
      <c r="J27" s="275"/>
      <c r="K27" s="275"/>
      <c r="L27" s="275"/>
      <c r="M27" s="276"/>
      <c r="N27" s="276"/>
      <c r="O27" s="276"/>
      <c r="P27" s="276"/>
      <c r="Q27" s="276"/>
      <c r="R27" s="479"/>
      <c r="S27" s="479"/>
    </row>
    <row r="28" spans="1:19" ht="39" customHeight="1">
      <c r="A28" s="272">
        <v>2</v>
      </c>
      <c r="B28" s="498" t="s">
        <v>48</v>
      </c>
      <c r="C28" s="499"/>
      <c r="D28" s="499"/>
      <c r="E28" s="499"/>
      <c r="F28" s="499"/>
      <c r="G28" s="499"/>
      <c r="H28" s="275"/>
      <c r="I28" s="275"/>
      <c r="J28" s="275"/>
      <c r="K28" s="275"/>
      <c r="L28" s="275"/>
      <c r="M28" s="276"/>
      <c r="N28" s="276"/>
      <c r="O28" s="276"/>
      <c r="P28" s="276"/>
      <c r="Q28" s="276"/>
      <c r="R28" s="479"/>
      <c r="S28" s="479"/>
    </row>
    <row r="29" spans="1:19" ht="39" customHeight="1">
      <c r="A29" s="272"/>
      <c r="B29" s="498" t="s">
        <v>150</v>
      </c>
      <c r="C29" s="499"/>
      <c r="D29" s="499"/>
      <c r="E29" s="499"/>
      <c r="F29" s="499"/>
      <c r="G29" s="499"/>
      <c r="H29" s="275"/>
      <c r="I29" s="275"/>
      <c r="J29" s="275"/>
      <c r="K29" s="275"/>
      <c r="L29" s="275"/>
      <c r="M29" s="276"/>
      <c r="N29" s="276"/>
      <c r="O29" s="276"/>
      <c r="P29" s="276"/>
      <c r="Q29" s="276"/>
      <c r="R29" s="479"/>
      <c r="S29" s="479"/>
    </row>
    <row r="30" spans="1:19" ht="48.75" customHeight="1">
      <c r="A30" s="468"/>
      <c r="B30" s="500" t="s">
        <v>49</v>
      </c>
      <c r="C30" s="501">
        <v>0</v>
      </c>
      <c r="D30" s="501">
        <v>61900000</v>
      </c>
      <c r="E30" s="501">
        <v>31938500</v>
      </c>
      <c r="F30" s="501">
        <v>0</v>
      </c>
      <c r="G30" s="501">
        <v>15000000</v>
      </c>
      <c r="H30" s="474">
        <f t="shared" si="1"/>
        <v>0</v>
      </c>
      <c r="I30" s="474">
        <f t="shared" si="2"/>
        <v>61900000</v>
      </c>
      <c r="J30" s="474">
        <f t="shared" si="3"/>
        <v>31938500</v>
      </c>
      <c r="K30" s="474">
        <f t="shared" si="4"/>
        <v>0</v>
      </c>
      <c r="L30" s="474">
        <f t="shared" si="5"/>
        <v>15000000</v>
      </c>
      <c r="M30" s="475">
        <v>0</v>
      </c>
      <c r="N30" s="475">
        <f t="shared" si="11"/>
        <v>1</v>
      </c>
      <c r="O30" s="475">
        <f t="shared" si="10"/>
        <v>1</v>
      </c>
      <c r="P30" s="475">
        <v>0</v>
      </c>
      <c r="Q30" s="475">
        <f t="shared" si="6"/>
        <v>1</v>
      </c>
      <c r="R30" s="485">
        <f t="shared" si="7"/>
        <v>0.13781887842996735</v>
      </c>
      <c r="S30" s="485">
        <f t="shared" si="9"/>
        <v>0.13781887842996735</v>
      </c>
    </row>
    <row r="31" spans="1:19" ht="48.75" customHeight="1">
      <c r="A31" s="413"/>
      <c r="B31" s="414" t="s">
        <v>160</v>
      </c>
      <c r="C31" s="418"/>
      <c r="D31" s="418"/>
      <c r="E31" s="418"/>
      <c r="F31" s="418"/>
      <c r="G31" s="418"/>
      <c r="H31" s="419"/>
      <c r="I31" s="419"/>
      <c r="J31" s="419"/>
      <c r="K31" s="419"/>
      <c r="L31" s="419"/>
      <c r="M31" s="420"/>
      <c r="N31" s="420"/>
      <c r="O31" s="420"/>
      <c r="P31" s="420"/>
      <c r="Q31" s="420"/>
      <c r="R31" s="478"/>
      <c r="S31" s="478"/>
    </row>
    <row r="32" spans="1:19" ht="42" customHeight="1">
      <c r="A32" s="272"/>
      <c r="B32" s="496" t="s">
        <v>50</v>
      </c>
      <c r="C32" s="497">
        <v>0</v>
      </c>
      <c r="D32" s="497">
        <v>34035000</v>
      </c>
      <c r="E32" s="497">
        <v>26780000</v>
      </c>
      <c r="F32" s="497">
        <v>7000000</v>
      </c>
      <c r="G32" s="497">
        <v>49027400</v>
      </c>
      <c r="H32" s="275">
        <f t="shared" si="1"/>
        <v>0</v>
      </c>
      <c r="I32" s="275">
        <f t="shared" si="2"/>
        <v>34035000</v>
      </c>
      <c r="J32" s="275">
        <f t="shared" si="3"/>
        <v>26780000</v>
      </c>
      <c r="K32" s="275">
        <f t="shared" si="4"/>
        <v>7000000</v>
      </c>
      <c r="L32" s="275">
        <f t="shared" si="5"/>
        <v>49027400</v>
      </c>
      <c r="M32" s="276"/>
      <c r="N32" s="276"/>
      <c r="O32" s="276"/>
      <c r="P32" s="276"/>
      <c r="Q32" s="276"/>
      <c r="R32" s="479"/>
      <c r="S32" s="479"/>
    </row>
    <row r="33" spans="1:19" ht="33.75" customHeight="1">
      <c r="A33" s="272"/>
      <c r="B33" s="496" t="s">
        <v>161</v>
      </c>
      <c r="C33" s="497"/>
      <c r="D33" s="497"/>
      <c r="E33" s="497"/>
      <c r="F33" s="497"/>
      <c r="G33" s="497"/>
      <c r="H33" s="275"/>
      <c r="I33" s="275"/>
      <c r="J33" s="275"/>
      <c r="K33" s="275"/>
      <c r="L33" s="275"/>
      <c r="M33" s="276"/>
      <c r="N33" s="276"/>
      <c r="O33" s="276"/>
      <c r="P33" s="276"/>
      <c r="Q33" s="276"/>
      <c r="R33" s="479"/>
      <c r="S33" s="479"/>
    </row>
    <row r="34" spans="1:19" ht="36.75" customHeight="1">
      <c r="A34" s="272"/>
      <c r="B34" s="496" t="s">
        <v>228</v>
      </c>
      <c r="C34" s="497">
        <v>0</v>
      </c>
      <c r="D34" s="497">
        <v>96400000</v>
      </c>
      <c r="E34" s="497">
        <v>22800000</v>
      </c>
      <c r="F34" s="497">
        <v>23250000</v>
      </c>
      <c r="G34" s="497">
        <v>27654000</v>
      </c>
      <c r="H34" s="275">
        <f t="shared" si="1"/>
        <v>0</v>
      </c>
      <c r="I34" s="275">
        <f t="shared" si="2"/>
        <v>96400000</v>
      </c>
      <c r="J34" s="275">
        <f t="shared" si="3"/>
        <v>22800000</v>
      </c>
      <c r="K34" s="275">
        <f t="shared" si="4"/>
        <v>23250000</v>
      </c>
      <c r="L34" s="275">
        <f t="shared" si="5"/>
        <v>27654000</v>
      </c>
      <c r="M34" s="276">
        <v>0</v>
      </c>
      <c r="N34" s="276">
        <v>0</v>
      </c>
      <c r="O34" s="276">
        <f t="shared" si="10"/>
        <v>1</v>
      </c>
      <c r="P34" s="276">
        <f t="shared" si="12"/>
        <v>1</v>
      </c>
      <c r="Q34" s="276">
        <f t="shared" si="6"/>
        <v>1</v>
      </c>
      <c r="R34" s="479">
        <f t="shared" si="7"/>
        <v>0.16257113295395759</v>
      </c>
      <c r="S34" s="479">
        <f t="shared" si="9"/>
        <v>0.16257113295395759</v>
      </c>
    </row>
    <row r="35" spans="1:19" ht="36.75" customHeight="1">
      <c r="A35" s="272"/>
      <c r="B35" s="496" t="s">
        <v>288</v>
      </c>
      <c r="C35" s="497"/>
      <c r="D35" s="497"/>
      <c r="E35" s="497"/>
      <c r="F35" s="497"/>
      <c r="G35" s="497"/>
      <c r="H35" s="275"/>
      <c r="I35" s="275"/>
      <c r="J35" s="275"/>
      <c r="K35" s="275"/>
      <c r="L35" s="275"/>
      <c r="M35" s="276"/>
      <c r="N35" s="276"/>
      <c r="O35" s="276"/>
      <c r="P35" s="276"/>
      <c r="Q35" s="276"/>
      <c r="R35" s="479"/>
      <c r="S35" s="479"/>
    </row>
    <row r="36" spans="1:19" ht="44.25" customHeight="1">
      <c r="A36" s="272"/>
      <c r="B36" s="496" t="s">
        <v>53</v>
      </c>
      <c r="C36" s="497">
        <v>0</v>
      </c>
      <c r="D36" s="497">
        <v>29872500</v>
      </c>
      <c r="E36" s="497">
        <v>31938500</v>
      </c>
      <c r="F36" s="497">
        <v>24980000</v>
      </c>
      <c r="G36" s="497">
        <v>42655500</v>
      </c>
      <c r="H36" s="275">
        <f t="shared" si="1"/>
        <v>0</v>
      </c>
      <c r="I36" s="275">
        <f t="shared" si="2"/>
        <v>29872500</v>
      </c>
      <c r="J36" s="275">
        <f t="shared" si="3"/>
        <v>31938500</v>
      </c>
      <c r="K36" s="275">
        <f t="shared" si="4"/>
        <v>24980000</v>
      </c>
      <c r="L36" s="275">
        <f t="shared" si="5"/>
        <v>42655500</v>
      </c>
      <c r="M36" s="276">
        <v>0</v>
      </c>
      <c r="N36" s="276">
        <v>0</v>
      </c>
      <c r="O36" s="276">
        <v>0</v>
      </c>
      <c r="P36" s="276">
        <v>0</v>
      </c>
      <c r="Q36" s="276">
        <f t="shared" si="6"/>
        <v>1</v>
      </c>
      <c r="R36" s="479">
        <f t="shared" si="7"/>
        <v>0.32952223505463646</v>
      </c>
      <c r="S36" s="479">
        <f t="shared" si="9"/>
        <v>0.32952223505463646</v>
      </c>
    </row>
    <row r="37" spans="1:19" ht="44.25" customHeight="1">
      <c r="A37" s="272"/>
      <c r="B37" s="496" t="s">
        <v>163</v>
      </c>
      <c r="C37" s="497"/>
      <c r="D37" s="497"/>
      <c r="E37" s="497"/>
      <c r="F37" s="497"/>
      <c r="G37" s="497"/>
      <c r="H37" s="275"/>
      <c r="I37" s="275"/>
      <c r="J37" s="275"/>
      <c r="K37" s="275"/>
      <c r="L37" s="275"/>
      <c r="M37" s="276"/>
      <c r="N37" s="276"/>
      <c r="O37" s="276"/>
      <c r="P37" s="276"/>
      <c r="Q37" s="276"/>
      <c r="R37" s="479"/>
      <c r="S37" s="479"/>
    </row>
    <row r="38" spans="1:19" ht="39" customHeight="1">
      <c r="A38" s="272"/>
      <c r="B38" s="496" t="s">
        <v>52</v>
      </c>
      <c r="C38" s="497"/>
      <c r="D38" s="497">
        <v>3238549</v>
      </c>
      <c r="E38" s="497">
        <v>5500000</v>
      </c>
      <c r="F38" s="497">
        <v>2500000</v>
      </c>
      <c r="G38" s="497">
        <v>8488800</v>
      </c>
      <c r="H38" s="275">
        <f t="shared" si="1"/>
        <v>0</v>
      </c>
      <c r="I38" s="275">
        <f t="shared" si="2"/>
        <v>3238549</v>
      </c>
      <c r="J38" s="275">
        <f t="shared" si="3"/>
        <v>5500000</v>
      </c>
      <c r="K38" s="275">
        <f t="shared" si="4"/>
        <v>2500000</v>
      </c>
      <c r="L38" s="275">
        <f t="shared" si="5"/>
        <v>8488800</v>
      </c>
      <c r="M38" s="276">
        <v>0</v>
      </c>
      <c r="N38" s="276">
        <f t="shared" si="11"/>
        <v>1</v>
      </c>
      <c r="O38" s="276">
        <f t="shared" si="10"/>
        <v>1</v>
      </c>
      <c r="P38" s="276">
        <f t="shared" si="12"/>
        <v>1</v>
      </c>
      <c r="Q38" s="276">
        <f t="shared" si="6"/>
        <v>1</v>
      </c>
      <c r="R38" s="479">
        <f t="shared" si="7"/>
        <v>0.43030617038305552</v>
      </c>
      <c r="S38" s="479">
        <f t="shared" si="9"/>
        <v>0.43030617038305552</v>
      </c>
    </row>
    <row r="39" spans="1:19" ht="39" customHeight="1">
      <c r="A39" s="272"/>
      <c r="B39" s="496" t="s">
        <v>162</v>
      </c>
      <c r="C39" s="497"/>
      <c r="D39" s="497"/>
      <c r="E39" s="497"/>
      <c r="F39" s="497"/>
      <c r="G39" s="497"/>
      <c r="H39" s="275"/>
      <c r="I39" s="275"/>
      <c r="J39" s="275"/>
      <c r="K39" s="275"/>
      <c r="L39" s="275"/>
      <c r="M39" s="276"/>
      <c r="N39" s="276"/>
      <c r="O39" s="276"/>
      <c r="P39" s="276"/>
      <c r="Q39" s="276"/>
      <c r="R39" s="479"/>
      <c r="S39" s="479"/>
    </row>
    <row r="40" spans="1:19" ht="46.5" customHeight="1">
      <c r="A40" s="272">
        <v>3</v>
      </c>
      <c r="B40" s="498" t="s">
        <v>37</v>
      </c>
      <c r="C40" s="497"/>
      <c r="D40" s="497"/>
      <c r="E40" s="497"/>
      <c r="F40" s="497"/>
      <c r="G40" s="497"/>
      <c r="H40" s="275"/>
      <c r="I40" s="275"/>
      <c r="J40" s="275"/>
      <c r="K40" s="275"/>
      <c r="L40" s="275"/>
      <c r="M40" s="276"/>
      <c r="N40" s="276"/>
      <c r="O40" s="276"/>
      <c r="P40" s="276"/>
      <c r="Q40" s="276"/>
      <c r="R40" s="479"/>
      <c r="S40" s="479"/>
    </row>
    <row r="41" spans="1:19" ht="46.5" customHeight="1">
      <c r="A41" s="272"/>
      <c r="B41" s="498" t="s">
        <v>150</v>
      </c>
      <c r="C41" s="497"/>
      <c r="D41" s="497"/>
      <c r="E41" s="497"/>
      <c r="F41" s="497"/>
      <c r="G41" s="497"/>
      <c r="H41" s="275"/>
      <c r="I41" s="275"/>
      <c r="J41" s="275"/>
      <c r="K41" s="275"/>
      <c r="L41" s="275"/>
      <c r="M41" s="276"/>
      <c r="N41" s="276"/>
      <c r="O41" s="276"/>
      <c r="P41" s="276"/>
      <c r="Q41" s="276"/>
      <c r="R41" s="479"/>
      <c r="S41" s="479"/>
    </row>
    <row r="42" spans="1:19" ht="58.5" customHeight="1">
      <c r="A42" s="272"/>
      <c r="B42" s="273" t="s">
        <v>54</v>
      </c>
      <c r="C42" s="482">
        <v>0</v>
      </c>
      <c r="D42" s="497">
        <v>7036500</v>
      </c>
      <c r="E42" s="497">
        <v>12830000</v>
      </c>
      <c r="F42" s="497">
        <v>5876400</v>
      </c>
      <c r="G42" s="497">
        <v>13270000</v>
      </c>
      <c r="H42" s="275">
        <f t="shared" si="1"/>
        <v>0</v>
      </c>
      <c r="I42" s="275">
        <f t="shared" si="2"/>
        <v>7036500</v>
      </c>
      <c r="J42" s="275">
        <f t="shared" si="3"/>
        <v>12830000</v>
      </c>
      <c r="K42" s="275">
        <f t="shared" si="4"/>
        <v>5876400</v>
      </c>
      <c r="L42" s="275">
        <f t="shared" si="5"/>
        <v>13270000</v>
      </c>
      <c r="M42" s="276">
        <v>0</v>
      </c>
      <c r="N42" s="276">
        <f t="shared" si="11"/>
        <v>1</v>
      </c>
      <c r="O42" s="276">
        <f t="shared" si="10"/>
        <v>1</v>
      </c>
      <c r="P42" s="276">
        <f t="shared" si="12"/>
        <v>1</v>
      </c>
      <c r="Q42" s="276">
        <f t="shared" si="6"/>
        <v>1</v>
      </c>
      <c r="R42" s="479">
        <f t="shared" si="7"/>
        <v>0.34014390111988596</v>
      </c>
      <c r="S42" s="479">
        <f t="shared" si="9"/>
        <v>0.34014390111988596</v>
      </c>
    </row>
    <row r="43" spans="1:19" ht="58.5" customHeight="1">
      <c r="A43" s="272"/>
      <c r="B43" s="273" t="s">
        <v>164</v>
      </c>
      <c r="C43" s="482"/>
      <c r="D43" s="274"/>
      <c r="E43" s="274"/>
      <c r="F43" s="502"/>
      <c r="G43" s="502"/>
      <c r="H43" s="275"/>
      <c r="I43" s="275"/>
      <c r="J43" s="275"/>
      <c r="K43" s="275"/>
      <c r="L43" s="275"/>
      <c r="M43" s="276"/>
      <c r="N43" s="276"/>
      <c r="O43" s="276"/>
      <c r="P43" s="276"/>
      <c r="Q43" s="276"/>
      <c r="R43" s="479"/>
      <c r="S43" s="479"/>
    </row>
    <row r="44" spans="1:19" ht="35.1" customHeight="1">
      <c r="A44" s="272">
        <v>4</v>
      </c>
      <c r="B44" s="483" t="s">
        <v>231</v>
      </c>
      <c r="C44" s="274"/>
      <c r="D44" s="274"/>
      <c r="E44" s="274"/>
      <c r="F44" s="274"/>
      <c r="G44" s="274"/>
      <c r="H44" s="275"/>
      <c r="I44" s="275"/>
      <c r="J44" s="275"/>
      <c r="K44" s="275"/>
      <c r="L44" s="275"/>
      <c r="M44" s="276"/>
      <c r="N44" s="276"/>
      <c r="O44" s="276"/>
      <c r="P44" s="276"/>
      <c r="Q44" s="276"/>
      <c r="R44" s="479"/>
      <c r="S44" s="479"/>
    </row>
    <row r="45" spans="1:19" ht="35.1" customHeight="1">
      <c r="A45" s="272"/>
      <c r="B45" s="483" t="s">
        <v>165</v>
      </c>
      <c r="C45" s="482"/>
      <c r="D45" s="274"/>
      <c r="E45" s="274"/>
      <c r="F45" s="274"/>
      <c r="G45" s="274"/>
      <c r="H45" s="275"/>
      <c r="I45" s="275"/>
      <c r="J45" s="275"/>
      <c r="K45" s="275"/>
      <c r="L45" s="275"/>
      <c r="M45" s="276"/>
      <c r="N45" s="276"/>
      <c r="O45" s="276"/>
      <c r="P45" s="276"/>
      <c r="Q45" s="276"/>
      <c r="R45" s="479"/>
      <c r="S45" s="479"/>
    </row>
    <row r="46" spans="1:19" ht="27.75" customHeight="1">
      <c r="A46" s="272"/>
      <c r="B46" s="273" t="s">
        <v>56</v>
      </c>
      <c r="C46" s="274"/>
      <c r="D46" s="274">
        <v>9000000</v>
      </c>
      <c r="E46" s="274">
        <v>0</v>
      </c>
      <c r="F46" s="274">
        <v>0</v>
      </c>
      <c r="G46" s="274"/>
      <c r="H46" s="275">
        <f t="shared" si="1"/>
        <v>0</v>
      </c>
      <c r="I46" s="275">
        <f t="shared" si="2"/>
        <v>9000000</v>
      </c>
      <c r="J46" s="275">
        <f t="shared" si="3"/>
        <v>0</v>
      </c>
      <c r="K46" s="275">
        <f t="shared" si="4"/>
        <v>0</v>
      </c>
      <c r="L46" s="275">
        <f t="shared" si="5"/>
        <v>0</v>
      </c>
      <c r="M46" s="276">
        <v>0</v>
      </c>
      <c r="N46" s="276">
        <f t="shared" si="11"/>
        <v>1</v>
      </c>
      <c r="O46" s="276">
        <v>0</v>
      </c>
      <c r="P46" s="276">
        <v>0</v>
      </c>
      <c r="Q46" s="276">
        <v>0</v>
      </c>
      <c r="R46" s="479">
        <f t="shared" si="7"/>
        <v>0</v>
      </c>
      <c r="S46" s="479">
        <f t="shared" si="9"/>
        <v>0</v>
      </c>
    </row>
    <row r="47" spans="1:19" ht="27.75" customHeight="1">
      <c r="A47" s="272"/>
      <c r="B47" s="273" t="s">
        <v>166</v>
      </c>
      <c r="C47" s="274"/>
      <c r="D47" s="274"/>
      <c r="E47" s="274"/>
      <c r="F47" s="274"/>
      <c r="G47" s="274"/>
      <c r="H47" s="275"/>
      <c r="I47" s="275"/>
      <c r="J47" s="275"/>
      <c r="K47" s="275"/>
      <c r="L47" s="275"/>
      <c r="M47" s="276"/>
      <c r="N47" s="276"/>
      <c r="O47" s="276"/>
      <c r="P47" s="276"/>
      <c r="Q47" s="276"/>
      <c r="R47" s="479"/>
      <c r="S47" s="479"/>
    </row>
    <row r="48" spans="1:19" ht="38.25" customHeight="1">
      <c r="A48" s="309">
        <v>5</v>
      </c>
      <c r="B48" s="483" t="s">
        <v>229</v>
      </c>
      <c r="C48" s="482"/>
      <c r="D48" s="274"/>
      <c r="E48" s="274"/>
      <c r="F48" s="274"/>
      <c r="G48" s="274"/>
      <c r="H48" s="275"/>
      <c r="I48" s="275"/>
      <c r="J48" s="275"/>
      <c r="K48" s="275"/>
      <c r="L48" s="275"/>
      <c r="M48" s="276"/>
      <c r="N48" s="276"/>
      <c r="O48" s="276"/>
      <c r="P48" s="276"/>
      <c r="Q48" s="276"/>
      <c r="R48" s="479"/>
      <c r="S48" s="479"/>
    </row>
    <row r="49" spans="1:19" ht="38.25" customHeight="1">
      <c r="A49" s="421"/>
      <c r="B49" s="564" t="s">
        <v>284</v>
      </c>
      <c r="C49" s="565"/>
      <c r="D49" s="455"/>
      <c r="E49" s="455"/>
      <c r="F49" s="455"/>
      <c r="G49" s="455"/>
      <c r="H49" s="427">
        <f t="shared" si="1"/>
        <v>0</v>
      </c>
      <c r="I49" s="427">
        <f t="shared" si="2"/>
        <v>0</v>
      </c>
      <c r="J49" s="427">
        <f t="shared" si="3"/>
        <v>0</v>
      </c>
      <c r="K49" s="427">
        <f t="shared" si="4"/>
        <v>0</v>
      </c>
      <c r="L49" s="427">
        <f t="shared" si="5"/>
        <v>0</v>
      </c>
      <c r="M49" s="428"/>
      <c r="N49" s="428"/>
      <c r="O49" s="428"/>
      <c r="P49" s="428"/>
      <c r="Q49" s="428"/>
      <c r="R49" s="566"/>
      <c r="S49" s="566"/>
    </row>
    <row r="50" spans="1:19" ht="58.5" customHeight="1">
      <c r="A50" s="468"/>
      <c r="B50" s="469" t="s">
        <v>230</v>
      </c>
      <c r="C50" s="473">
        <v>0</v>
      </c>
      <c r="D50" s="473">
        <v>24240000</v>
      </c>
      <c r="E50" s="473">
        <v>39621400</v>
      </c>
      <c r="F50" s="473">
        <v>7178000</v>
      </c>
      <c r="G50" s="473">
        <v>58760000</v>
      </c>
      <c r="H50" s="474">
        <f>C50</f>
        <v>0</v>
      </c>
      <c r="I50" s="474">
        <f>D50</f>
        <v>24240000</v>
      </c>
      <c r="J50" s="474">
        <f>E50</f>
        <v>39621400</v>
      </c>
      <c r="K50" s="474">
        <f>F50</f>
        <v>7178000</v>
      </c>
      <c r="L50" s="474">
        <f>G50</f>
        <v>58760000</v>
      </c>
      <c r="M50" s="475"/>
      <c r="N50" s="475">
        <f>SUM(I50/D50*100%)</f>
        <v>1</v>
      </c>
      <c r="O50" s="475">
        <f t="shared" ref="O50" si="13">SUM(J50/E50*100%)</f>
        <v>1</v>
      </c>
      <c r="P50" s="475">
        <f t="shared" ref="P50" si="14">SUM(K50/F50*100%)</f>
        <v>1</v>
      </c>
      <c r="Q50" s="475">
        <f t="shared" ref="Q50" si="15">SUM(L50/G50*100%)</f>
        <v>1</v>
      </c>
      <c r="R50" s="485">
        <f>SUM(G50-C50)/(C50+D50+E50+F50+G50)*100%</f>
        <v>0.45269854868358406</v>
      </c>
      <c r="S50" s="485">
        <f t="shared" ref="S50" si="16">SUM(L50-H50)/(L50+K50+J50+I50+H50)*100%</f>
        <v>0.45269854868358406</v>
      </c>
    </row>
    <row r="51" spans="1:19" ht="58.5" customHeight="1">
      <c r="A51" s="429"/>
      <c r="B51" s="448" t="s">
        <v>286</v>
      </c>
      <c r="C51" s="450"/>
      <c r="D51" s="450"/>
      <c r="E51" s="450"/>
      <c r="F51" s="450"/>
      <c r="G51" s="450"/>
      <c r="H51" s="451"/>
      <c r="I51" s="451"/>
      <c r="J51" s="451"/>
      <c r="K51" s="451"/>
      <c r="L51" s="451"/>
      <c r="M51" s="435"/>
      <c r="N51" s="435"/>
      <c r="O51" s="435"/>
      <c r="P51" s="435"/>
      <c r="Q51" s="435"/>
      <c r="R51" s="567"/>
      <c r="S51" s="567"/>
    </row>
    <row r="52" spans="1:19" ht="35.1" customHeight="1">
      <c r="A52" s="309"/>
      <c r="B52" s="273" t="s">
        <v>232</v>
      </c>
      <c r="C52" s="274">
        <v>0</v>
      </c>
      <c r="D52" s="274">
        <v>321800000</v>
      </c>
      <c r="E52" s="274">
        <v>83361000</v>
      </c>
      <c r="F52" s="274">
        <v>128933500</v>
      </c>
      <c r="G52" s="274">
        <v>80000000</v>
      </c>
      <c r="H52" s="275">
        <f t="shared" si="1"/>
        <v>0</v>
      </c>
      <c r="I52" s="275">
        <f t="shared" si="2"/>
        <v>321800000</v>
      </c>
      <c r="J52" s="275">
        <f t="shared" si="3"/>
        <v>83361000</v>
      </c>
      <c r="K52" s="275">
        <f t="shared" si="4"/>
        <v>128933500</v>
      </c>
      <c r="L52" s="275">
        <f t="shared" si="5"/>
        <v>80000000</v>
      </c>
      <c r="M52" s="276">
        <v>0</v>
      </c>
      <c r="N52" s="276">
        <f t="shared" si="11"/>
        <v>1</v>
      </c>
      <c r="O52" s="276">
        <v>0</v>
      </c>
      <c r="P52" s="276">
        <v>0</v>
      </c>
      <c r="Q52" s="276">
        <v>0</v>
      </c>
      <c r="R52" s="479">
        <f>SUM(G52-C52)/(C52+D52+E52+F52+G52)*100%</f>
        <v>0.13027310943185455</v>
      </c>
      <c r="S52" s="479">
        <f t="shared" ref="S52" si="17">SUM(L52-H52)/(L52+K52+J52+I52+H52)*100%</f>
        <v>0.13027310943185455</v>
      </c>
    </row>
    <row r="53" spans="1:19" ht="35.1" customHeight="1">
      <c r="A53" s="272"/>
      <c r="B53" s="273" t="s">
        <v>285</v>
      </c>
      <c r="C53" s="274"/>
      <c r="D53" s="274"/>
      <c r="E53" s="274"/>
      <c r="F53" s="274"/>
      <c r="G53" s="274"/>
      <c r="H53" s="275">
        <f t="shared" si="1"/>
        <v>0</v>
      </c>
      <c r="I53" s="275">
        <f t="shared" si="2"/>
        <v>0</v>
      </c>
      <c r="J53" s="275">
        <f t="shared" si="3"/>
        <v>0</v>
      </c>
      <c r="K53" s="275">
        <f t="shared" si="4"/>
        <v>0</v>
      </c>
      <c r="L53" s="275">
        <f t="shared" si="5"/>
        <v>0</v>
      </c>
      <c r="M53" s="276"/>
      <c r="N53" s="276"/>
      <c r="O53" s="276"/>
      <c r="P53" s="276"/>
      <c r="Q53" s="276"/>
      <c r="R53" s="479"/>
      <c r="S53" s="479"/>
    </row>
    <row r="54" spans="1:19" ht="58.5" customHeight="1">
      <c r="A54" s="429"/>
      <c r="B54" s="456" t="str">
        <f>Pencapaian!B54</f>
        <v>Peningkatan / Pengembangan minat budaya baca</v>
      </c>
      <c r="C54" s="450"/>
      <c r="D54" s="450"/>
      <c r="E54" s="450"/>
      <c r="F54" s="450"/>
      <c r="G54" s="450"/>
      <c r="H54" s="451"/>
      <c r="I54" s="451"/>
      <c r="J54" s="451"/>
      <c r="K54" s="451"/>
      <c r="L54" s="451"/>
      <c r="M54" s="435"/>
      <c r="N54" s="435"/>
      <c r="O54" s="435"/>
      <c r="P54" s="435"/>
      <c r="Q54" s="435"/>
      <c r="R54" s="567"/>
      <c r="S54" s="567"/>
    </row>
    <row r="55" spans="1:19" ht="58.5" customHeight="1">
      <c r="A55" s="272"/>
      <c r="B55" s="480" t="str">
        <f>Pencapaian!B55</f>
        <v>Output : Terlaksananya sosialisasi / Penyuluhan Minat dan Budaya Baca</v>
      </c>
      <c r="C55" s="274"/>
      <c r="D55" s="274"/>
      <c r="E55" s="274"/>
      <c r="F55" s="274"/>
      <c r="G55" s="274"/>
      <c r="H55" s="275"/>
      <c r="I55" s="275"/>
      <c r="J55" s="275"/>
      <c r="K55" s="275"/>
      <c r="L55" s="275"/>
      <c r="M55" s="276"/>
      <c r="N55" s="276"/>
      <c r="O55" s="276"/>
      <c r="P55" s="276"/>
      <c r="Q55" s="276"/>
      <c r="R55" s="479"/>
      <c r="S55" s="479"/>
    </row>
    <row r="56" spans="1:19" ht="35.1" customHeight="1">
      <c r="A56" s="309">
        <v>6</v>
      </c>
      <c r="B56" s="481" t="s">
        <v>234</v>
      </c>
      <c r="C56" s="482"/>
      <c r="D56" s="274"/>
      <c r="E56" s="274"/>
      <c r="F56" s="274"/>
      <c r="G56" s="274"/>
      <c r="H56" s="275"/>
      <c r="I56" s="275"/>
      <c r="J56" s="275"/>
      <c r="K56" s="275"/>
      <c r="L56" s="275"/>
      <c r="M56" s="276"/>
      <c r="N56" s="276"/>
      <c r="O56" s="276"/>
      <c r="P56" s="276"/>
      <c r="Q56" s="276"/>
      <c r="R56" s="479"/>
      <c r="S56" s="479"/>
    </row>
    <row r="57" spans="1:19" ht="35.1" customHeight="1">
      <c r="A57" s="272"/>
      <c r="B57" s="483" t="s">
        <v>289</v>
      </c>
      <c r="C57" s="482"/>
      <c r="D57" s="274"/>
      <c r="E57" s="274"/>
      <c r="F57" s="274"/>
      <c r="G57" s="274"/>
      <c r="H57" s="275"/>
      <c r="I57" s="275"/>
      <c r="J57" s="275"/>
      <c r="K57" s="275"/>
      <c r="L57" s="275"/>
      <c r="M57" s="276"/>
      <c r="N57" s="276"/>
      <c r="O57" s="276"/>
      <c r="P57" s="276"/>
      <c r="Q57" s="276"/>
      <c r="R57" s="479"/>
      <c r="S57" s="479"/>
    </row>
    <row r="58" spans="1:19" ht="40.5" customHeight="1">
      <c r="A58" s="272"/>
      <c r="B58" s="273" t="s">
        <v>235</v>
      </c>
      <c r="C58" s="274"/>
      <c r="D58" s="274"/>
      <c r="E58" s="274"/>
      <c r="F58" s="274"/>
      <c r="G58" s="274"/>
      <c r="H58" s="275"/>
      <c r="I58" s="275"/>
      <c r="J58" s="275"/>
      <c r="K58" s="275"/>
      <c r="L58" s="275"/>
      <c r="M58" s="276"/>
      <c r="N58" s="276"/>
      <c r="O58" s="276"/>
      <c r="P58" s="276"/>
      <c r="Q58" s="276"/>
      <c r="R58" s="479"/>
      <c r="S58" s="479"/>
    </row>
    <row r="59" spans="1:19" ht="45" customHeight="1">
      <c r="A59" s="272"/>
      <c r="B59" s="273" t="s">
        <v>290</v>
      </c>
      <c r="C59" s="274"/>
      <c r="D59" s="274"/>
      <c r="E59" s="274"/>
      <c r="F59" s="274"/>
      <c r="G59" s="274"/>
      <c r="H59" s="275"/>
      <c r="I59" s="275"/>
      <c r="J59" s="275"/>
      <c r="K59" s="275"/>
      <c r="L59" s="275"/>
      <c r="M59" s="276"/>
      <c r="N59" s="276"/>
      <c r="O59" s="276"/>
      <c r="P59" s="276"/>
      <c r="Q59" s="276"/>
      <c r="R59" s="479"/>
      <c r="S59" s="479"/>
    </row>
    <row r="60" spans="1:19" ht="41.25" customHeight="1">
      <c r="A60" s="272"/>
      <c r="B60" s="273" t="s">
        <v>236</v>
      </c>
      <c r="C60" s="274"/>
      <c r="D60" s="274"/>
      <c r="E60" s="274"/>
      <c r="F60" s="274"/>
      <c r="G60" s="274"/>
      <c r="H60" s="275"/>
      <c r="I60" s="275"/>
      <c r="J60" s="275"/>
      <c r="K60" s="275"/>
      <c r="L60" s="275"/>
      <c r="M60" s="276"/>
      <c r="N60" s="276"/>
      <c r="O60" s="276"/>
      <c r="P60" s="276"/>
      <c r="Q60" s="276"/>
      <c r="R60" s="479"/>
      <c r="S60" s="479"/>
    </row>
    <row r="61" spans="1:19" ht="33" customHeight="1">
      <c r="A61" s="272"/>
      <c r="B61" s="273" t="s">
        <v>291</v>
      </c>
      <c r="C61" s="274"/>
      <c r="D61" s="274"/>
      <c r="E61" s="274"/>
      <c r="F61" s="274"/>
      <c r="G61" s="274"/>
      <c r="H61" s="275"/>
      <c r="I61" s="275"/>
      <c r="J61" s="275"/>
      <c r="K61" s="275"/>
      <c r="L61" s="275"/>
      <c r="M61" s="276"/>
      <c r="N61" s="276"/>
      <c r="O61" s="276"/>
      <c r="P61" s="276"/>
      <c r="Q61" s="276"/>
      <c r="R61" s="479"/>
      <c r="S61" s="479"/>
    </row>
    <row r="62" spans="1:19" ht="45.75" customHeight="1">
      <c r="A62" s="272"/>
      <c r="B62" s="273" t="s">
        <v>237</v>
      </c>
      <c r="C62" s="274"/>
      <c r="D62" s="274"/>
      <c r="E62" s="274"/>
      <c r="F62" s="274"/>
      <c r="G62" s="274"/>
      <c r="H62" s="275"/>
      <c r="I62" s="275"/>
      <c r="J62" s="275"/>
      <c r="K62" s="275"/>
      <c r="L62" s="275"/>
      <c r="M62" s="276"/>
      <c r="N62" s="276"/>
      <c r="O62" s="276"/>
      <c r="P62" s="276"/>
      <c r="Q62" s="276"/>
      <c r="R62" s="479"/>
      <c r="S62" s="479"/>
    </row>
    <row r="63" spans="1:19" ht="45.75" customHeight="1">
      <c r="A63" s="272"/>
      <c r="B63" s="273" t="s">
        <v>292</v>
      </c>
      <c r="C63" s="274"/>
      <c r="D63" s="274"/>
      <c r="E63" s="274"/>
      <c r="F63" s="274"/>
      <c r="G63" s="274"/>
      <c r="H63" s="275"/>
      <c r="I63" s="275"/>
      <c r="J63" s="275"/>
      <c r="K63" s="275"/>
      <c r="L63" s="275"/>
      <c r="M63" s="276"/>
      <c r="N63" s="276"/>
      <c r="O63" s="276"/>
      <c r="P63" s="276"/>
      <c r="Q63" s="276"/>
      <c r="R63" s="479"/>
      <c r="S63" s="479"/>
    </row>
    <row r="64" spans="1:19" ht="35.1" customHeight="1">
      <c r="A64" s="309">
        <v>7</v>
      </c>
      <c r="B64" s="483" t="s">
        <v>238</v>
      </c>
      <c r="C64" s="274"/>
      <c r="D64" s="274"/>
      <c r="E64" s="274"/>
      <c r="F64" s="274"/>
      <c r="G64" s="274"/>
      <c r="H64" s="275"/>
      <c r="I64" s="275"/>
      <c r="J64" s="275"/>
      <c r="K64" s="275"/>
      <c r="L64" s="275"/>
      <c r="M64" s="276"/>
      <c r="N64" s="276"/>
      <c r="O64" s="276"/>
      <c r="P64" s="276"/>
      <c r="Q64" s="276"/>
      <c r="R64" s="479"/>
      <c r="S64" s="479"/>
    </row>
    <row r="65" spans="1:19" ht="41.25" customHeight="1">
      <c r="A65" s="309"/>
      <c r="B65" s="483" t="s">
        <v>294</v>
      </c>
      <c r="C65" s="274"/>
      <c r="D65" s="274"/>
      <c r="E65" s="274"/>
      <c r="F65" s="274"/>
      <c r="G65" s="274"/>
      <c r="H65" s="275"/>
      <c r="I65" s="275"/>
      <c r="J65" s="275"/>
      <c r="K65" s="275"/>
      <c r="L65" s="275"/>
      <c r="M65" s="276"/>
      <c r="N65" s="276"/>
      <c r="O65" s="276"/>
      <c r="P65" s="276"/>
      <c r="Q65" s="276"/>
      <c r="R65" s="479"/>
      <c r="S65" s="479"/>
    </row>
    <row r="66" spans="1:19" ht="35.1" customHeight="1">
      <c r="A66" s="309"/>
      <c r="B66" s="484" t="s">
        <v>239</v>
      </c>
      <c r="C66" s="274"/>
      <c r="D66" s="274"/>
      <c r="E66" s="274"/>
      <c r="F66" s="274"/>
      <c r="G66" s="274"/>
      <c r="H66" s="275"/>
      <c r="I66" s="275"/>
      <c r="J66" s="275"/>
      <c r="K66" s="275"/>
      <c r="L66" s="275"/>
      <c r="M66" s="276"/>
      <c r="N66" s="276"/>
      <c r="O66" s="276"/>
      <c r="P66" s="276"/>
      <c r="Q66" s="276"/>
      <c r="R66" s="479"/>
      <c r="S66" s="479"/>
    </row>
    <row r="67" spans="1:19" ht="41.25" customHeight="1">
      <c r="A67" s="309"/>
      <c r="B67" s="273" t="s">
        <v>293</v>
      </c>
      <c r="C67" s="274"/>
      <c r="D67" s="274"/>
      <c r="E67" s="274"/>
      <c r="F67" s="274"/>
      <c r="G67" s="274"/>
      <c r="H67" s="275"/>
      <c r="I67" s="275"/>
      <c r="J67" s="275"/>
      <c r="K67" s="275"/>
      <c r="L67" s="275"/>
      <c r="M67" s="276"/>
      <c r="N67" s="276"/>
      <c r="O67" s="276"/>
      <c r="P67" s="276"/>
      <c r="Q67" s="276"/>
      <c r="R67" s="479"/>
      <c r="S67" s="479"/>
    </row>
    <row r="68" spans="1:19" ht="40.5" customHeight="1">
      <c r="A68" s="309">
        <v>8</v>
      </c>
      <c r="B68" s="483" t="s">
        <v>278</v>
      </c>
      <c r="C68" s="274"/>
      <c r="D68" s="274"/>
      <c r="E68" s="274"/>
      <c r="F68" s="274"/>
      <c r="G68" s="274"/>
      <c r="H68" s="275"/>
      <c r="I68" s="275"/>
      <c r="J68" s="275"/>
      <c r="K68" s="275"/>
      <c r="L68" s="275"/>
      <c r="M68" s="276"/>
      <c r="N68" s="276"/>
      <c r="O68" s="276"/>
      <c r="P68" s="276"/>
      <c r="Q68" s="276"/>
      <c r="R68" s="479"/>
      <c r="S68" s="479"/>
    </row>
    <row r="69" spans="1:19" ht="39.75" customHeight="1">
      <c r="A69" s="309"/>
      <c r="B69" s="483" t="s">
        <v>294</v>
      </c>
      <c r="C69" s="274"/>
      <c r="D69" s="274"/>
      <c r="E69" s="274"/>
      <c r="F69" s="274"/>
      <c r="G69" s="274"/>
      <c r="H69" s="275"/>
      <c r="I69" s="275"/>
      <c r="J69" s="275"/>
      <c r="K69" s="275"/>
      <c r="L69" s="275"/>
      <c r="M69" s="276"/>
      <c r="N69" s="276"/>
      <c r="O69" s="276"/>
      <c r="P69" s="276"/>
      <c r="Q69" s="276"/>
      <c r="R69" s="479"/>
      <c r="S69" s="479"/>
    </row>
    <row r="70" spans="1:19" ht="41.25" customHeight="1">
      <c r="A70" s="468"/>
      <c r="B70" s="469" t="s">
        <v>240</v>
      </c>
      <c r="C70" s="473"/>
      <c r="D70" s="473"/>
      <c r="E70" s="473"/>
      <c r="F70" s="473"/>
      <c r="G70" s="473"/>
      <c r="H70" s="474"/>
      <c r="I70" s="474"/>
      <c r="J70" s="474"/>
      <c r="K70" s="474"/>
      <c r="L70" s="474"/>
      <c r="M70" s="475"/>
      <c r="N70" s="475"/>
      <c r="O70" s="475"/>
      <c r="P70" s="475"/>
      <c r="Q70" s="475"/>
      <c r="R70" s="485"/>
      <c r="S70" s="485"/>
    </row>
    <row r="71" spans="1:19" ht="41.25" customHeight="1">
      <c r="A71" s="413"/>
      <c r="B71" s="476" t="s">
        <v>296</v>
      </c>
      <c r="C71" s="477"/>
      <c r="D71" s="477"/>
      <c r="E71" s="477"/>
      <c r="F71" s="477"/>
      <c r="G71" s="477"/>
      <c r="H71" s="419"/>
      <c r="I71" s="419"/>
      <c r="J71" s="419"/>
      <c r="K71" s="419"/>
      <c r="L71" s="419"/>
      <c r="M71" s="420"/>
      <c r="N71" s="420"/>
      <c r="O71" s="420"/>
      <c r="P71" s="420"/>
      <c r="Q71" s="420"/>
      <c r="R71" s="478"/>
      <c r="S71" s="478"/>
    </row>
    <row r="72" spans="1:19" ht="41.25" customHeight="1">
      <c r="A72" s="272"/>
      <c r="B72" s="273" t="s">
        <v>273</v>
      </c>
      <c r="C72" s="274"/>
      <c r="D72" s="274"/>
      <c r="E72" s="274"/>
      <c r="F72" s="274"/>
      <c r="G72" s="274"/>
      <c r="H72" s="275"/>
      <c r="I72" s="275"/>
      <c r="J72" s="275"/>
      <c r="K72" s="275"/>
      <c r="L72" s="275"/>
      <c r="M72" s="276"/>
      <c r="N72" s="276"/>
      <c r="O72" s="276"/>
      <c r="P72" s="276"/>
      <c r="Q72" s="276"/>
      <c r="R72" s="479"/>
      <c r="S72" s="479"/>
    </row>
    <row r="73" spans="1:19" ht="41.25" customHeight="1">
      <c r="A73" s="272"/>
      <c r="B73" s="273" t="s">
        <v>295</v>
      </c>
      <c r="C73" s="274"/>
      <c r="D73" s="274"/>
      <c r="E73" s="274"/>
      <c r="F73" s="274"/>
      <c r="G73" s="274"/>
      <c r="H73" s="275"/>
      <c r="I73" s="275"/>
      <c r="J73" s="275"/>
      <c r="K73" s="275"/>
      <c r="L73" s="275"/>
      <c r="M73" s="276"/>
      <c r="N73" s="276"/>
      <c r="O73" s="276"/>
      <c r="P73" s="276"/>
      <c r="Q73" s="276"/>
      <c r="R73" s="479"/>
      <c r="S73" s="479"/>
    </row>
    <row r="74" spans="1:19" ht="41.25" customHeight="1">
      <c r="A74" s="309">
        <v>9</v>
      </c>
      <c r="B74" s="483" t="s">
        <v>241</v>
      </c>
      <c r="C74" s="274"/>
      <c r="D74" s="274"/>
      <c r="E74" s="274"/>
      <c r="F74" s="274"/>
      <c r="G74" s="274"/>
      <c r="H74" s="275"/>
      <c r="I74" s="275"/>
      <c r="J74" s="275"/>
      <c r="K74" s="275"/>
      <c r="L74" s="275"/>
      <c r="M74" s="276"/>
      <c r="N74" s="276"/>
      <c r="O74" s="276"/>
      <c r="P74" s="276"/>
      <c r="Q74" s="276"/>
      <c r="R74" s="479"/>
      <c r="S74" s="479"/>
    </row>
    <row r="75" spans="1:19" ht="25.5">
      <c r="A75" s="309"/>
      <c r="B75" s="483" t="s">
        <v>297</v>
      </c>
      <c r="C75" s="274"/>
      <c r="D75" s="274"/>
      <c r="E75" s="274"/>
      <c r="F75" s="274"/>
      <c r="G75" s="274"/>
      <c r="H75" s="275"/>
      <c r="I75" s="275"/>
      <c r="J75" s="275"/>
      <c r="K75" s="275"/>
      <c r="L75" s="275"/>
      <c r="M75" s="276"/>
      <c r="N75" s="276"/>
      <c r="O75" s="276"/>
      <c r="P75" s="276"/>
      <c r="Q75" s="276"/>
      <c r="R75" s="479"/>
      <c r="S75" s="479"/>
    </row>
    <row r="76" spans="1:19" ht="25.5">
      <c r="A76" s="272"/>
      <c r="B76" s="273" t="s">
        <v>242</v>
      </c>
      <c r="C76" s="274"/>
      <c r="D76" s="274"/>
      <c r="E76" s="274"/>
      <c r="F76" s="274"/>
      <c r="G76" s="274"/>
      <c r="H76" s="275"/>
      <c r="I76" s="275"/>
      <c r="J76" s="275"/>
      <c r="K76" s="275"/>
      <c r="L76" s="275"/>
      <c r="M76" s="276"/>
      <c r="N76" s="276"/>
      <c r="O76" s="276"/>
      <c r="P76" s="276"/>
      <c r="Q76" s="276"/>
      <c r="R76" s="479"/>
      <c r="S76" s="479"/>
    </row>
    <row r="77" spans="1:19" ht="25.5">
      <c r="A77" s="272"/>
      <c r="B77" s="273" t="s">
        <v>298</v>
      </c>
      <c r="C77" s="274"/>
      <c r="D77" s="274"/>
      <c r="E77" s="274"/>
      <c r="F77" s="274"/>
      <c r="G77" s="274"/>
      <c r="H77" s="275"/>
      <c r="I77" s="275"/>
      <c r="J77" s="275"/>
      <c r="K77" s="275"/>
      <c r="L77" s="275"/>
      <c r="M77" s="276"/>
      <c r="N77" s="276"/>
      <c r="O77" s="276"/>
      <c r="P77" s="276"/>
      <c r="Q77" s="276"/>
      <c r="R77" s="479"/>
      <c r="S77" s="479"/>
    </row>
    <row r="78" spans="1:19" ht="25.5">
      <c r="A78" s="272"/>
      <c r="B78" s="273" t="s">
        <v>243</v>
      </c>
      <c r="C78" s="274"/>
      <c r="D78" s="274"/>
      <c r="E78" s="274"/>
      <c r="F78" s="274"/>
      <c r="G78" s="274"/>
      <c r="H78" s="275"/>
      <c r="I78" s="275"/>
      <c r="J78" s="275"/>
      <c r="K78" s="275"/>
      <c r="L78" s="275"/>
      <c r="M78" s="276"/>
      <c r="N78" s="276"/>
      <c r="O78" s="276"/>
      <c r="P78" s="276"/>
      <c r="Q78" s="276"/>
      <c r="R78" s="479"/>
      <c r="S78" s="479"/>
    </row>
    <row r="79" spans="1:19" ht="38.25">
      <c r="A79" s="272"/>
      <c r="B79" s="273" t="s">
        <v>299</v>
      </c>
      <c r="C79" s="274"/>
      <c r="D79" s="274"/>
      <c r="E79" s="274"/>
      <c r="F79" s="274"/>
      <c r="G79" s="274"/>
      <c r="H79" s="275"/>
      <c r="I79" s="275"/>
      <c r="J79" s="275"/>
      <c r="K79" s="275"/>
      <c r="L79" s="275"/>
      <c r="M79" s="276"/>
      <c r="N79" s="276"/>
      <c r="O79" s="276"/>
      <c r="P79" s="276"/>
      <c r="Q79" s="276"/>
      <c r="R79" s="479"/>
      <c r="S79" s="479"/>
    </row>
    <row r="80" spans="1:19">
      <c r="A80" s="468"/>
      <c r="B80" s="469"/>
      <c r="C80" s="473"/>
      <c r="D80" s="473"/>
      <c r="E80" s="473"/>
      <c r="F80" s="473"/>
      <c r="G80" s="473"/>
      <c r="H80" s="474"/>
      <c r="I80" s="474"/>
      <c r="J80" s="474"/>
      <c r="K80" s="474"/>
      <c r="L80" s="474"/>
      <c r="M80" s="475"/>
      <c r="N80" s="475"/>
      <c r="O80" s="475"/>
      <c r="P80" s="475"/>
      <c r="Q80" s="475"/>
      <c r="R80" s="485"/>
      <c r="S80" s="485"/>
    </row>
    <row r="85" spans="9:15" ht="15.75">
      <c r="I85" s="601" t="s">
        <v>219</v>
      </c>
      <c r="J85" s="601"/>
      <c r="K85" s="601"/>
      <c r="L85" s="601"/>
      <c r="M85" s="601"/>
      <c r="N85" s="601"/>
      <c r="O85" s="601"/>
    </row>
    <row r="86" spans="9:15">
      <c r="I86" s="64"/>
      <c r="J86" s="64"/>
      <c r="K86" s="65"/>
      <c r="L86" s="65"/>
      <c r="M86" s="65"/>
      <c r="N86" s="64"/>
      <c r="O86" s="64"/>
    </row>
    <row r="87" spans="9:15">
      <c r="I87" s="64"/>
      <c r="J87" s="64"/>
      <c r="K87" s="65"/>
      <c r="L87" s="65"/>
      <c r="M87" s="65"/>
      <c r="N87" s="64"/>
      <c r="O87" s="64"/>
    </row>
    <row r="88" spans="9:15">
      <c r="I88" s="64"/>
      <c r="J88" s="64"/>
      <c r="K88" s="65"/>
      <c r="L88" s="65"/>
      <c r="M88" s="65"/>
      <c r="N88" s="64"/>
      <c r="O88" s="64"/>
    </row>
    <row r="89" spans="9:15">
      <c r="I89" s="64"/>
      <c r="J89" s="64"/>
      <c r="K89" s="65"/>
      <c r="L89" s="65"/>
      <c r="M89" s="65"/>
      <c r="N89" s="64"/>
      <c r="O89" s="64"/>
    </row>
    <row r="90" spans="9:15" ht="15.75">
      <c r="I90" s="603" t="s">
        <v>223</v>
      </c>
      <c r="J90" s="603"/>
      <c r="K90" s="603"/>
      <c r="L90" s="603"/>
      <c r="M90" s="603"/>
      <c r="N90" s="603"/>
      <c r="O90" s="603"/>
    </row>
    <row r="91" spans="9:15" ht="15.75">
      <c r="I91" s="602" t="s">
        <v>220</v>
      </c>
      <c r="J91" s="602"/>
      <c r="K91" s="602"/>
      <c r="L91" s="602"/>
      <c r="M91" s="602"/>
      <c r="N91" s="602"/>
      <c r="O91" s="602"/>
    </row>
    <row r="92" spans="9:15" ht="15.75">
      <c r="I92" s="601" t="s">
        <v>221</v>
      </c>
      <c r="J92" s="601"/>
      <c r="K92" s="601"/>
      <c r="L92" s="601"/>
      <c r="M92" s="601"/>
      <c r="N92" s="601"/>
      <c r="O92" s="601"/>
    </row>
  </sheetData>
  <mergeCells count="13">
    <mergeCell ref="R5:S5"/>
    <mergeCell ref="A2:Q2"/>
    <mergeCell ref="I92:O92"/>
    <mergeCell ref="I91:O91"/>
    <mergeCell ref="I90:O90"/>
    <mergeCell ref="I85:O85"/>
    <mergeCell ref="A1:Q1"/>
    <mergeCell ref="A3:Q3"/>
    <mergeCell ref="C5:G5"/>
    <mergeCell ref="H5:L5"/>
    <mergeCell ref="M5:Q5"/>
    <mergeCell ref="A5:A6"/>
    <mergeCell ref="B5:B6"/>
  </mergeCells>
  <pageMargins left="0.25" right="0.25" top="0.25" bottom="0.25" header="0.31496062992126" footer="0.31496062992126"/>
  <pageSetup paperSize="5" scale="6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XFD73"/>
  <sheetViews>
    <sheetView tabSelected="1" view="pageLayout" topLeftCell="A40" zoomScale="84" zoomScaleNormal="85" zoomScalePageLayoutView="84" workbookViewId="0">
      <selection activeCell="A50" sqref="A50"/>
    </sheetView>
  </sheetViews>
  <sheetFormatPr defaultRowHeight="15"/>
  <cols>
    <col min="1" max="1" width="7" customWidth="1"/>
    <col min="2" max="2" width="48.85546875" customWidth="1"/>
    <col min="3" max="3" width="35.85546875" customWidth="1"/>
    <col min="4" max="4" width="39.5703125" customWidth="1"/>
    <col min="5" max="5" width="9.42578125" customWidth="1"/>
    <col min="6" max="6" width="10" customWidth="1"/>
    <col min="7" max="7" width="9.85546875" customWidth="1"/>
    <col min="8" max="8" width="9.42578125" customWidth="1"/>
  </cols>
  <sheetData>
    <row r="1" spans="1:9">
      <c r="A1" t="s">
        <v>10</v>
      </c>
    </row>
    <row r="2" spans="1:9" ht="15.75">
      <c r="A2" s="606" t="s">
        <v>224</v>
      </c>
      <c r="B2" s="606"/>
      <c r="C2" s="606"/>
      <c r="D2" s="606"/>
      <c r="E2" s="606"/>
      <c r="F2" s="606"/>
      <c r="G2" s="606"/>
      <c r="H2" s="606"/>
      <c r="I2" s="606"/>
    </row>
    <row r="3" spans="1:9" ht="15.75">
      <c r="A3" s="606" t="s">
        <v>0</v>
      </c>
      <c r="B3" s="606"/>
      <c r="C3" s="606"/>
      <c r="D3" s="606"/>
      <c r="E3" s="606"/>
      <c r="F3" s="606"/>
      <c r="G3" s="606"/>
      <c r="H3" s="606"/>
      <c r="I3" s="606"/>
    </row>
    <row r="4" spans="1:9" ht="6" customHeight="1"/>
    <row r="5" spans="1:9" ht="16.5">
      <c r="A5" s="610" t="s">
        <v>7</v>
      </c>
      <c r="B5" s="610" t="s">
        <v>24</v>
      </c>
      <c r="C5" s="610" t="s">
        <v>11</v>
      </c>
      <c r="D5" s="610" t="s">
        <v>25</v>
      </c>
      <c r="E5" s="607" t="s">
        <v>26</v>
      </c>
      <c r="F5" s="608"/>
      <c r="G5" s="608"/>
      <c r="H5" s="608"/>
      <c r="I5" s="609"/>
    </row>
    <row r="6" spans="1:9" ht="16.5">
      <c r="A6" s="611"/>
      <c r="B6" s="611"/>
      <c r="C6" s="611"/>
      <c r="D6" s="611"/>
      <c r="E6" s="8">
        <v>2014</v>
      </c>
      <c r="F6" s="8">
        <v>2015</v>
      </c>
      <c r="G6" s="8">
        <v>2016</v>
      </c>
      <c r="H6" s="8">
        <v>2017</v>
      </c>
      <c r="I6" s="8">
        <v>2018</v>
      </c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>
      <c r="A8" s="278">
        <v>1</v>
      </c>
      <c r="B8" s="70" t="s">
        <v>88</v>
      </c>
      <c r="C8" s="66"/>
      <c r="D8" s="67"/>
      <c r="E8" s="66"/>
      <c r="F8" s="66"/>
      <c r="G8" s="66"/>
      <c r="H8" s="66"/>
      <c r="I8" s="66"/>
    </row>
    <row r="9" spans="1:9" ht="15" customHeight="1">
      <c r="A9" s="19"/>
      <c r="B9" s="69" t="s">
        <v>89</v>
      </c>
      <c r="C9" s="1" t="s">
        <v>86</v>
      </c>
      <c r="D9" s="68" t="s">
        <v>107</v>
      </c>
      <c r="E9" s="160" t="s">
        <v>245</v>
      </c>
      <c r="F9" s="160" t="s">
        <v>346</v>
      </c>
      <c r="G9" s="160" t="s">
        <v>342</v>
      </c>
      <c r="H9" s="160" t="s">
        <v>346</v>
      </c>
      <c r="I9" s="160" t="s">
        <v>342</v>
      </c>
    </row>
    <row r="10" spans="1:9">
      <c r="A10" s="1"/>
      <c r="B10" s="74" t="s">
        <v>90</v>
      </c>
      <c r="C10" s="1" t="s">
        <v>87</v>
      </c>
      <c r="D10" s="68" t="s">
        <v>175</v>
      </c>
      <c r="E10" s="161"/>
      <c r="F10" s="161"/>
      <c r="G10" s="161"/>
      <c r="H10" s="161"/>
      <c r="I10" s="161"/>
    </row>
    <row r="11" spans="1:9">
      <c r="A11" s="1"/>
      <c r="B11" s="20"/>
      <c r="C11" s="1"/>
      <c r="D11" s="68" t="s">
        <v>108</v>
      </c>
      <c r="E11" s="161"/>
      <c r="F11" s="161"/>
      <c r="G11" s="161"/>
      <c r="H11" s="161"/>
      <c r="I11" s="161"/>
    </row>
    <row r="12" spans="1:9">
      <c r="A12" s="1">
        <v>2</v>
      </c>
      <c r="B12" s="71" t="s">
        <v>91</v>
      </c>
      <c r="C12" s="1"/>
      <c r="D12" s="68"/>
      <c r="E12" s="161"/>
      <c r="F12" s="161"/>
      <c r="G12" s="161"/>
      <c r="H12" s="161"/>
      <c r="I12" s="161"/>
    </row>
    <row r="13" spans="1:9">
      <c r="A13" s="1"/>
      <c r="B13" s="71" t="s">
        <v>92</v>
      </c>
      <c r="C13" s="1"/>
      <c r="D13" s="1"/>
      <c r="E13" s="161"/>
      <c r="F13" s="161"/>
      <c r="G13" s="161"/>
      <c r="H13" s="161"/>
      <c r="I13" s="161"/>
    </row>
    <row r="14" spans="1:9">
      <c r="A14" s="1"/>
      <c r="B14" s="1" t="s">
        <v>93</v>
      </c>
      <c r="C14" s="1" t="s">
        <v>101</v>
      </c>
      <c r="D14" s="1" t="s">
        <v>109</v>
      </c>
      <c r="E14" s="160" t="s">
        <v>172</v>
      </c>
      <c r="F14" s="160" t="s">
        <v>172</v>
      </c>
      <c r="G14" s="160" t="s">
        <v>172</v>
      </c>
      <c r="H14" s="160" t="s">
        <v>172</v>
      </c>
      <c r="I14" s="160" t="s">
        <v>172</v>
      </c>
    </row>
    <row r="15" spans="1:9">
      <c r="A15" s="1"/>
      <c r="B15" s="1" t="s">
        <v>94</v>
      </c>
      <c r="C15" s="1" t="s">
        <v>102</v>
      </c>
      <c r="D15" s="1" t="s">
        <v>110</v>
      </c>
      <c r="E15" s="161"/>
      <c r="F15" s="161"/>
      <c r="G15" s="161"/>
      <c r="H15" s="161"/>
      <c r="I15" s="161"/>
    </row>
    <row r="16" spans="1:9">
      <c r="A16" s="1"/>
      <c r="B16" s="1" t="s">
        <v>95</v>
      </c>
      <c r="C16" s="1" t="s">
        <v>103</v>
      </c>
      <c r="D16" s="1"/>
      <c r="E16" s="161"/>
      <c r="F16" s="161"/>
      <c r="G16" s="161"/>
      <c r="H16" s="161"/>
      <c r="I16" s="161"/>
    </row>
    <row r="17" spans="1:9">
      <c r="A17" s="1"/>
      <c r="B17" s="1" t="s">
        <v>96</v>
      </c>
      <c r="C17" s="1" t="s">
        <v>104</v>
      </c>
      <c r="D17" s="1"/>
      <c r="E17" s="161"/>
      <c r="F17" s="161"/>
      <c r="G17" s="161"/>
      <c r="H17" s="161"/>
      <c r="I17" s="161"/>
    </row>
    <row r="18" spans="1:9">
      <c r="A18" s="1"/>
      <c r="B18" s="1" t="s">
        <v>97</v>
      </c>
      <c r="C18" s="1" t="s">
        <v>105</v>
      </c>
      <c r="D18" s="1"/>
      <c r="E18" s="161"/>
      <c r="F18" s="161"/>
      <c r="G18" s="161"/>
      <c r="H18" s="161"/>
      <c r="I18" s="161"/>
    </row>
    <row r="19" spans="1:9">
      <c r="A19" s="1"/>
      <c r="B19" s="1" t="s">
        <v>98</v>
      </c>
      <c r="C19" s="1" t="s">
        <v>106</v>
      </c>
      <c r="D19" s="1"/>
      <c r="E19" s="161"/>
      <c r="F19" s="161"/>
      <c r="G19" s="161"/>
      <c r="H19" s="161"/>
      <c r="I19" s="161"/>
    </row>
    <row r="20" spans="1:9">
      <c r="A20" s="1"/>
      <c r="B20" s="1" t="s">
        <v>99</v>
      </c>
      <c r="C20" s="1"/>
      <c r="D20" s="1"/>
      <c r="E20" s="161"/>
      <c r="F20" s="161"/>
      <c r="G20" s="161"/>
      <c r="H20" s="161"/>
      <c r="I20" s="161"/>
    </row>
    <row r="21" spans="1:9">
      <c r="A21" s="1"/>
      <c r="B21" s="1" t="s">
        <v>100</v>
      </c>
      <c r="C21" s="1"/>
      <c r="D21" s="1"/>
      <c r="E21" s="161"/>
      <c r="F21" s="161"/>
      <c r="G21" s="161"/>
      <c r="H21" s="161"/>
      <c r="I21" s="161"/>
    </row>
    <row r="22" spans="1:9">
      <c r="A22" s="1"/>
      <c r="B22" s="1"/>
      <c r="C22" s="1"/>
      <c r="D22" s="1"/>
      <c r="E22" s="161"/>
      <c r="F22" s="161"/>
      <c r="G22" s="161"/>
      <c r="H22" s="161"/>
      <c r="I22" s="161"/>
    </row>
    <row r="23" spans="1:9">
      <c r="A23" s="72">
        <v>3</v>
      </c>
      <c r="B23" s="71" t="s">
        <v>37</v>
      </c>
      <c r="C23" s="1"/>
      <c r="D23" s="1"/>
      <c r="E23" s="161"/>
      <c r="F23" s="161"/>
      <c r="G23" s="161"/>
      <c r="H23" s="161"/>
      <c r="I23" s="161"/>
    </row>
    <row r="24" spans="1:9">
      <c r="A24" s="1"/>
      <c r="B24" s="1" t="s">
        <v>111</v>
      </c>
      <c r="C24" s="1" t="s">
        <v>113</v>
      </c>
      <c r="D24" s="1" t="s">
        <v>115</v>
      </c>
      <c r="E24" s="160" t="s">
        <v>85</v>
      </c>
      <c r="F24" s="160" t="s">
        <v>85</v>
      </c>
      <c r="G24" s="160" t="s">
        <v>85</v>
      </c>
      <c r="H24" s="160" t="s">
        <v>85</v>
      </c>
      <c r="I24" s="160" t="s">
        <v>85</v>
      </c>
    </row>
    <row r="25" spans="1:9">
      <c r="A25" s="1"/>
      <c r="B25" s="1" t="s">
        <v>112</v>
      </c>
      <c r="C25" s="1" t="s">
        <v>114</v>
      </c>
      <c r="D25" s="1" t="s">
        <v>116</v>
      </c>
      <c r="E25" s="161"/>
      <c r="F25" s="161"/>
      <c r="G25" s="161"/>
      <c r="H25" s="161"/>
      <c r="I25" s="161"/>
    </row>
    <row r="26" spans="1:9">
      <c r="A26" s="1"/>
      <c r="B26" s="1"/>
      <c r="C26" s="1"/>
      <c r="D26" s="1"/>
      <c r="E26" s="161"/>
      <c r="F26" s="161"/>
      <c r="G26" s="161"/>
      <c r="H26" s="161"/>
      <c r="I26" s="161"/>
    </row>
    <row r="27" spans="1:9">
      <c r="A27" s="1"/>
      <c r="B27" s="1"/>
      <c r="C27" s="1"/>
      <c r="D27" s="1"/>
      <c r="E27" s="161"/>
      <c r="F27" s="161"/>
      <c r="G27" s="161"/>
      <c r="H27" s="161"/>
      <c r="I27" s="161"/>
    </row>
    <row r="28" spans="1:9">
      <c r="A28" s="1">
        <v>4</v>
      </c>
      <c r="B28" s="71" t="s">
        <v>117</v>
      </c>
      <c r="C28" s="1"/>
      <c r="D28" s="1"/>
      <c r="E28" s="161"/>
      <c r="F28" s="161"/>
      <c r="G28" s="161"/>
      <c r="H28" s="161"/>
      <c r="I28" s="161"/>
    </row>
    <row r="29" spans="1:9">
      <c r="A29" s="1"/>
      <c r="B29" s="71" t="s">
        <v>118</v>
      </c>
      <c r="C29" s="1"/>
      <c r="D29" s="1"/>
      <c r="E29" s="161"/>
      <c r="F29" s="161"/>
      <c r="G29" s="161"/>
      <c r="H29" s="161"/>
      <c r="I29" s="161"/>
    </row>
    <row r="30" spans="1:9">
      <c r="A30" s="1"/>
      <c r="B30" s="1" t="s">
        <v>122</v>
      </c>
      <c r="C30" s="1" t="s">
        <v>123</v>
      </c>
      <c r="D30" s="1" t="s">
        <v>120</v>
      </c>
      <c r="E30" s="160" t="s">
        <v>85</v>
      </c>
      <c r="F30" s="160" t="s">
        <v>173</v>
      </c>
      <c r="G30" s="160" t="s">
        <v>173</v>
      </c>
      <c r="H30" s="160" t="s">
        <v>173</v>
      </c>
      <c r="I30" s="160" t="s">
        <v>173</v>
      </c>
    </row>
    <row r="31" spans="1:9">
      <c r="A31" s="1"/>
      <c r="B31" s="1" t="s">
        <v>119</v>
      </c>
      <c r="C31" s="1" t="s">
        <v>124</v>
      </c>
      <c r="D31" s="1" t="s">
        <v>121</v>
      </c>
      <c r="E31" s="161"/>
      <c r="F31" s="161"/>
      <c r="G31" s="161"/>
      <c r="H31" s="161"/>
      <c r="I31" s="161"/>
    </row>
    <row r="32" spans="1:9">
      <c r="A32" s="1"/>
      <c r="B32" s="1"/>
      <c r="C32" s="1"/>
      <c r="D32" s="1"/>
      <c r="E32" s="161"/>
      <c r="F32" s="161"/>
      <c r="G32" s="161"/>
      <c r="H32" s="161"/>
      <c r="I32" s="161"/>
    </row>
    <row r="33" spans="1:9 16384:16384">
      <c r="A33" s="1"/>
      <c r="B33" s="1"/>
      <c r="C33" s="1"/>
      <c r="D33" s="1"/>
      <c r="E33" s="161"/>
      <c r="F33" s="161"/>
      <c r="G33" s="161"/>
      <c r="H33" s="161"/>
      <c r="I33" s="161"/>
    </row>
    <row r="34" spans="1:9 16384:16384">
      <c r="A34" s="1">
        <v>5</v>
      </c>
      <c r="B34" s="71" t="s">
        <v>247</v>
      </c>
      <c r="C34" s="1"/>
      <c r="D34" s="1"/>
      <c r="E34" s="161"/>
      <c r="F34" s="161"/>
      <c r="G34" s="161"/>
      <c r="H34" s="161"/>
      <c r="I34" s="161"/>
    </row>
    <row r="35" spans="1:9 16384:16384">
      <c r="A35" s="1"/>
      <c r="B35" s="71" t="s">
        <v>248</v>
      </c>
      <c r="C35" s="1"/>
      <c r="D35" s="1"/>
      <c r="E35" s="161"/>
      <c r="F35" s="161"/>
      <c r="G35" s="161"/>
      <c r="H35" s="161"/>
      <c r="I35" s="161"/>
    </row>
    <row r="36" spans="1:9 16384:16384">
      <c r="A36" s="1"/>
      <c r="B36" s="1" t="s">
        <v>249</v>
      </c>
      <c r="C36" s="1" t="s">
        <v>251</v>
      </c>
      <c r="D36" s="94" t="s">
        <v>253</v>
      </c>
      <c r="E36" s="160" t="s">
        <v>173</v>
      </c>
      <c r="F36" s="160" t="s">
        <v>174</v>
      </c>
      <c r="G36" s="160" t="s">
        <v>174</v>
      </c>
      <c r="H36" s="160" t="s">
        <v>174</v>
      </c>
      <c r="I36" s="160" t="s">
        <v>174</v>
      </c>
    </row>
    <row r="37" spans="1:9 16384:16384">
      <c r="A37" s="1"/>
      <c r="B37" s="1" t="s">
        <v>250</v>
      </c>
      <c r="C37" s="1" t="s">
        <v>252</v>
      </c>
      <c r="D37" s="1" t="s">
        <v>254</v>
      </c>
      <c r="E37" s="161"/>
      <c r="F37" s="161"/>
      <c r="G37" s="161"/>
      <c r="H37" s="161"/>
      <c r="I37" s="161"/>
    </row>
    <row r="38" spans="1:9 16384:16384">
      <c r="A38" s="1"/>
      <c r="B38" s="1"/>
      <c r="C38" s="1"/>
      <c r="D38" s="1" t="s">
        <v>255</v>
      </c>
      <c r="E38" s="161"/>
      <c r="F38" s="161"/>
      <c r="G38" s="161"/>
      <c r="H38" s="161"/>
      <c r="I38" s="161"/>
    </row>
    <row r="39" spans="1:9 16384:16384">
      <c r="A39" s="1"/>
      <c r="B39" s="1"/>
      <c r="C39" s="1"/>
      <c r="D39" s="94"/>
      <c r="E39" s="161"/>
      <c r="F39" s="161"/>
      <c r="G39" s="161"/>
      <c r="H39" s="161"/>
      <c r="I39" s="161"/>
    </row>
    <row r="40" spans="1:9 16384:16384">
      <c r="A40" s="1">
        <v>6</v>
      </c>
      <c r="B40" s="71" t="s">
        <v>300</v>
      </c>
      <c r="C40" s="1"/>
      <c r="D40" s="1"/>
      <c r="E40" s="161"/>
      <c r="F40" s="161"/>
      <c r="G40" s="161"/>
      <c r="H40" s="161"/>
      <c r="I40" s="161"/>
    </row>
    <row r="41" spans="1:9 16384:16384">
      <c r="A41" s="1"/>
      <c r="B41" s="71" t="s">
        <v>246</v>
      </c>
      <c r="C41" s="1"/>
      <c r="D41" s="1"/>
      <c r="E41" s="161"/>
      <c r="F41" s="161"/>
      <c r="G41" s="161"/>
      <c r="H41" s="161"/>
      <c r="I41" s="161"/>
    </row>
    <row r="42" spans="1:9 16384:16384">
      <c r="A42" s="1"/>
      <c r="B42" s="1" t="s">
        <v>256</v>
      </c>
      <c r="C42" s="1" t="s">
        <v>257</v>
      </c>
      <c r="D42" s="1" t="s">
        <v>259</v>
      </c>
      <c r="E42" s="161"/>
      <c r="F42" s="161" t="s">
        <v>174</v>
      </c>
      <c r="G42" s="161" t="s">
        <v>174</v>
      </c>
      <c r="H42" s="161" t="s">
        <v>174</v>
      </c>
      <c r="I42" s="161" t="s">
        <v>174</v>
      </c>
    </row>
    <row r="43" spans="1:9 16384:16384">
      <c r="A43" s="1"/>
      <c r="B43" s="1"/>
      <c r="C43" s="1" t="s">
        <v>258</v>
      </c>
      <c r="D43" s="1"/>
      <c r="E43" s="161"/>
      <c r="F43" s="161"/>
      <c r="G43" s="161"/>
      <c r="H43" s="161"/>
      <c r="I43" s="161"/>
    </row>
    <row r="44" spans="1:9 16384:16384">
      <c r="A44" s="1">
        <v>7</v>
      </c>
      <c r="B44" s="71" t="s">
        <v>260</v>
      </c>
      <c r="C44" s="1"/>
      <c r="D44" s="1"/>
      <c r="E44" s="161"/>
      <c r="F44" s="161"/>
      <c r="G44" s="161"/>
      <c r="H44" s="161"/>
      <c r="I44" s="161"/>
    </row>
    <row r="45" spans="1:9 16384:16384">
      <c r="A45" s="1"/>
      <c r="B45" s="71" t="s">
        <v>261</v>
      </c>
      <c r="C45" s="1"/>
      <c r="D45" s="1"/>
      <c r="E45" s="161"/>
      <c r="F45" s="161"/>
      <c r="G45" s="161"/>
      <c r="H45" s="161"/>
      <c r="I45" s="161"/>
    </row>
    <row r="46" spans="1:9 16384:16384">
      <c r="A46" s="1"/>
      <c r="B46" s="1" t="s">
        <v>262</v>
      </c>
      <c r="C46" s="1" t="s">
        <v>264</v>
      </c>
      <c r="D46" s="94" t="s">
        <v>275</v>
      </c>
      <c r="E46" s="161"/>
      <c r="F46" s="161" t="s">
        <v>85</v>
      </c>
      <c r="G46" s="161" t="s">
        <v>85</v>
      </c>
      <c r="H46" s="161" t="s">
        <v>85</v>
      </c>
      <c r="I46" s="161" t="s">
        <v>85</v>
      </c>
      <c r="XFD46" s="161"/>
    </row>
    <row r="47" spans="1:9 16384:16384">
      <c r="A47" s="1"/>
      <c r="B47" s="253" t="s">
        <v>263</v>
      </c>
      <c r="C47" s="1" t="s">
        <v>265</v>
      </c>
      <c r="D47" s="1"/>
      <c r="E47" s="161"/>
      <c r="F47" s="161"/>
      <c r="G47" s="161"/>
      <c r="H47" s="161"/>
      <c r="I47" s="161"/>
    </row>
    <row r="48" spans="1:9 16384:16384">
      <c r="A48" s="1"/>
      <c r="B48" s="253"/>
      <c r="C48" s="1"/>
      <c r="E48" s="161"/>
      <c r="F48" s="161"/>
      <c r="G48" s="161"/>
      <c r="H48" s="161"/>
      <c r="I48" s="161"/>
    </row>
    <row r="49" spans="1:9">
      <c r="A49" s="41"/>
      <c r="B49" s="277"/>
      <c r="C49" s="41"/>
      <c r="D49" s="41"/>
      <c r="E49" s="162"/>
      <c r="F49" s="162"/>
      <c r="G49" s="162"/>
      <c r="H49" s="162"/>
      <c r="I49" s="162"/>
    </row>
    <row r="50" spans="1:9">
      <c r="A50" s="42"/>
      <c r="B50" s="645"/>
      <c r="C50" s="42"/>
      <c r="D50" s="42"/>
      <c r="E50" s="163"/>
      <c r="F50" s="163"/>
      <c r="G50" s="163"/>
      <c r="H50" s="163"/>
      <c r="I50" s="163"/>
    </row>
    <row r="51" spans="1:9">
      <c r="A51" s="1">
        <v>8</v>
      </c>
      <c r="B51" s="71" t="s">
        <v>266</v>
      </c>
      <c r="C51" s="1"/>
      <c r="D51" s="1"/>
      <c r="E51" s="161"/>
      <c r="F51" s="161"/>
      <c r="G51" s="161"/>
      <c r="H51" s="161"/>
      <c r="I51" s="161"/>
    </row>
    <row r="52" spans="1:9">
      <c r="A52" s="1"/>
      <c r="B52" s="71" t="s">
        <v>267</v>
      </c>
      <c r="C52" s="1"/>
      <c r="D52" s="1"/>
      <c r="E52" s="161"/>
      <c r="F52" s="161"/>
      <c r="G52" s="161"/>
      <c r="H52" s="161"/>
      <c r="I52" s="161"/>
    </row>
    <row r="53" spans="1:9">
      <c r="A53" s="1"/>
      <c r="B53" s="253" t="s">
        <v>268</v>
      </c>
      <c r="C53" s="1" t="s">
        <v>270</v>
      </c>
      <c r="D53" s="94" t="s">
        <v>277</v>
      </c>
      <c r="E53" s="161"/>
      <c r="F53" s="161" t="s">
        <v>173</v>
      </c>
      <c r="G53" s="161" t="s">
        <v>173</v>
      </c>
      <c r="H53" s="161" t="s">
        <v>173</v>
      </c>
      <c r="I53" s="161" t="s">
        <v>173</v>
      </c>
    </row>
    <row r="54" spans="1:9">
      <c r="A54" s="1"/>
      <c r="B54" s="253" t="s">
        <v>269</v>
      </c>
      <c r="C54" s="1" t="s">
        <v>271</v>
      </c>
      <c r="D54" s="1"/>
      <c r="E54" s="161"/>
      <c r="F54" s="161"/>
      <c r="G54" s="161"/>
      <c r="H54" s="161"/>
      <c r="I54" s="161"/>
    </row>
    <row r="55" spans="1:9">
      <c r="A55" s="1"/>
      <c r="B55" s="253"/>
      <c r="C55" s="1" t="s">
        <v>272</v>
      </c>
      <c r="D55" s="1"/>
      <c r="E55" s="161"/>
      <c r="F55" s="161"/>
      <c r="G55" s="161"/>
      <c r="H55" s="161"/>
      <c r="I55" s="161"/>
    </row>
    <row r="56" spans="1:9">
      <c r="A56" s="1"/>
      <c r="B56" s="253"/>
      <c r="C56" s="1"/>
      <c r="D56" s="94" t="s">
        <v>276</v>
      </c>
      <c r="E56" s="161"/>
      <c r="F56" s="161"/>
      <c r="G56" s="161"/>
      <c r="H56" s="161"/>
      <c r="I56" s="161"/>
    </row>
    <row r="57" spans="1:9">
      <c r="A57" s="1"/>
      <c r="B57" s="253"/>
      <c r="C57" s="1"/>
      <c r="D57" s="1" t="s">
        <v>274</v>
      </c>
      <c r="E57" s="161"/>
      <c r="F57" s="161"/>
      <c r="G57" s="161"/>
      <c r="H57" s="161"/>
      <c r="I57" s="161"/>
    </row>
    <row r="58" spans="1:9">
      <c r="A58" s="1"/>
      <c r="B58" s="253"/>
      <c r="C58" s="1"/>
      <c r="D58" s="1"/>
      <c r="E58" s="161"/>
      <c r="F58" s="161"/>
      <c r="G58" s="161"/>
      <c r="H58" s="161"/>
      <c r="I58" s="161"/>
    </row>
    <row r="59" spans="1:9" s="257" customFormat="1" ht="30" customHeight="1">
      <c r="A59" s="255">
        <v>9</v>
      </c>
      <c r="B59" s="279" t="str">
        <f>Pencapaian!B74</f>
        <v>Program Peningkatan Kualitas Layanan Informasi</v>
      </c>
      <c r="C59" s="255"/>
      <c r="D59" s="255"/>
      <c r="E59" s="256"/>
      <c r="F59" s="256"/>
      <c r="G59" s="256"/>
      <c r="H59" s="256"/>
      <c r="I59" s="256"/>
    </row>
    <row r="60" spans="1:9">
      <c r="A60" s="1"/>
      <c r="B60" s="253" t="s">
        <v>279</v>
      </c>
      <c r="C60" s="1" t="s">
        <v>280</v>
      </c>
      <c r="D60" s="94" t="s">
        <v>282</v>
      </c>
      <c r="E60" s="161"/>
      <c r="F60" s="161" t="s">
        <v>173</v>
      </c>
      <c r="G60" s="161" t="s">
        <v>173</v>
      </c>
      <c r="H60" s="161" t="s">
        <v>173</v>
      </c>
      <c r="I60" s="161" t="s">
        <v>173</v>
      </c>
    </row>
    <row r="61" spans="1:9">
      <c r="A61" s="1"/>
      <c r="B61" s="253"/>
      <c r="C61" s="1" t="s">
        <v>281</v>
      </c>
      <c r="D61" s="94" t="s">
        <v>283</v>
      </c>
      <c r="E61" s="161"/>
      <c r="F61" s="161"/>
      <c r="G61" s="161"/>
      <c r="H61" s="161"/>
      <c r="I61" s="161"/>
    </row>
    <row r="62" spans="1:9">
      <c r="A62" s="1"/>
      <c r="B62" s="253"/>
      <c r="C62" s="1"/>
      <c r="D62" s="1"/>
      <c r="E62" s="161"/>
      <c r="F62" s="161"/>
      <c r="G62" s="161"/>
      <c r="H62" s="161"/>
      <c r="I62" s="161"/>
    </row>
    <row r="63" spans="1:9">
      <c r="A63" s="1"/>
      <c r="B63" s="253"/>
      <c r="C63" s="1"/>
      <c r="D63" s="1"/>
      <c r="E63" s="161"/>
      <c r="F63" s="161"/>
      <c r="G63" s="161"/>
      <c r="H63" s="161"/>
      <c r="I63" s="161"/>
    </row>
    <row r="64" spans="1:9">
      <c r="A64" s="2"/>
      <c r="B64" s="2"/>
      <c r="C64" s="2"/>
      <c r="D64" s="2"/>
      <c r="E64" s="254"/>
      <c r="F64" s="254"/>
      <c r="G64" s="254"/>
      <c r="H64" s="254"/>
      <c r="I64" s="254"/>
    </row>
    <row r="65" spans="1:9">
      <c r="A65" s="42"/>
      <c r="B65" s="42"/>
      <c r="C65" s="42"/>
      <c r="D65" s="42"/>
      <c r="E65" s="163"/>
      <c r="F65" s="163"/>
      <c r="G65" s="163"/>
      <c r="H65" s="163"/>
      <c r="I65" s="163"/>
    </row>
    <row r="66" spans="1:9">
      <c r="A66" s="42"/>
      <c r="B66" s="42"/>
      <c r="C66" s="42"/>
      <c r="D66" s="42"/>
      <c r="E66" s="163"/>
      <c r="F66" s="163"/>
      <c r="G66" s="163"/>
      <c r="H66" s="163"/>
      <c r="I66" s="163"/>
    </row>
    <row r="67" spans="1:9" ht="3.75" customHeight="1">
      <c r="A67" s="42"/>
      <c r="B67" s="42"/>
      <c r="C67" s="42"/>
      <c r="D67" s="42"/>
      <c r="E67" s="163"/>
      <c r="F67" s="163"/>
      <c r="G67" s="163"/>
      <c r="H67" s="163"/>
      <c r="I67" s="163"/>
    </row>
    <row r="68" spans="1:9" ht="15.75">
      <c r="D68" s="604" t="s">
        <v>219</v>
      </c>
      <c r="E68" s="604"/>
      <c r="F68" s="604"/>
      <c r="G68" s="604"/>
    </row>
    <row r="69" spans="1:9" ht="34.5" customHeight="1">
      <c r="D69" s="237"/>
      <c r="E69" s="238"/>
      <c r="F69" s="238"/>
      <c r="G69" s="238"/>
    </row>
    <row r="70" spans="1:9" ht="15.75">
      <c r="D70" s="237"/>
      <c r="E70" s="238"/>
      <c r="F70" s="238"/>
      <c r="G70" s="238"/>
    </row>
    <row r="71" spans="1:9" ht="15.75">
      <c r="D71" s="603" t="s">
        <v>223</v>
      </c>
      <c r="E71" s="603"/>
      <c r="F71" s="603"/>
      <c r="G71" s="603"/>
    </row>
    <row r="72" spans="1:9" ht="15.75">
      <c r="D72" s="605" t="s">
        <v>220</v>
      </c>
      <c r="E72" s="605"/>
      <c r="F72" s="605"/>
      <c r="G72" s="605"/>
    </row>
    <row r="73" spans="1:9" ht="15.75">
      <c r="D73" s="604" t="s">
        <v>221</v>
      </c>
      <c r="E73" s="604"/>
      <c r="F73" s="604"/>
      <c r="G73" s="604"/>
    </row>
  </sheetData>
  <mergeCells count="11">
    <mergeCell ref="D68:G68"/>
    <mergeCell ref="D71:G71"/>
    <mergeCell ref="D72:G72"/>
    <mergeCell ref="D73:G73"/>
    <mergeCell ref="A2:I2"/>
    <mergeCell ref="A3:I3"/>
    <mergeCell ref="E5:I5"/>
    <mergeCell ref="A5:A6"/>
    <mergeCell ref="B5:B6"/>
    <mergeCell ref="C5:C6"/>
    <mergeCell ref="D5:D6"/>
  </mergeCells>
  <pageMargins left="0.5" right="0.5" top="0.25" bottom="0.25" header="0.31496062992126" footer="0.31496062992126"/>
  <pageSetup paperSize="5" scale="8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AC110"/>
  <sheetViews>
    <sheetView view="pageLayout" topLeftCell="A95" zoomScaleSheetLayoutView="78" workbookViewId="0">
      <selection activeCell="C82" sqref="C82"/>
    </sheetView>
  </sheetViews>
  <sheetFormatPr defaultRowHeight="15"/>
  <cols>
    <col min="1" max="1" width="17.7109375" customWidth="1"/>
    <col min="2" max="2" width="15.5703125" customWidth="1"/>
    <col min="3" max="3" width="17.28515625" customWidth="1"/>
    <col min="4" max="10" width="3" customWidth="1"/>
    <col min="11" max="11" width="15.5703125" customWidth="1"/>
    <col min="12" max="12" width="8.7109375" customWidth="1"/>
    <col min="13" max="13" width="1.7109375" customWidth="1"/>
    <col min="14" max="14" width="19" customWidth="1"/>
    <col min="15" max="15" width="8.5703125" customWidth="1"/>
    <col min="16" max="16" width="5.85546875" customWidth="1"/>
    <col min="17" max="17" width="12.7109375" customWidth="1"/>
    <col min="18" max="18" width="5.7109375" customWidth="1"/>
    <col min="19" max="19" width="13.28515625" customWidth="1"/>
    <col min="20" max="20" width="5.85546875" customWidth="1"/>
    <col min="21" max="21" width="13.85546875" customWidth="1"/>
    <col min="22" max="22" width="6.5703125" customWidth="1"/>
    <col min="23" max="23" width="13.85546875" customWidth="1"/>
    <col min="24" max="24" width="6.85546875" customWidth="1"/>
    <col min="25" max="25" width="13.85546875" customWidth="1"/>
    <col min="26" max="26" width="5.7109375" customWidth="1"/>
    <col min="27" max="27" width="18" customWidth="1"/>
    <col min="28" max="28" width="8.7109375" customWidth="1"/>
    <col min="29" max="29" width="11" customWidth="1"/>
    <col min="30" max="30" width="15.7109375" customWidth="1"/>
  </cols>
  <sheetData>
    <row r="1" spans="1:29" s="42" customFormat="1">
      <c r="A1" s="42" t="s">
        <v>12</v>
      </c>
    </row>
    <row r="2" spans="1:29" ht="15.75">
      <c r="A2" s="606" t="s">
        <v>13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</row>
    <row r="3" spans="1:29" ht="15.75">
      <c r="A3" s="606" t="s">
        <v>225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</row>
    <row r="4" spans="1:29" ht="15.75">
      <c r="A4" s="606" t="s">
        <v>0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</row>
    <row r="5" spans="1:29"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9" ht="15" customHeight="1">
      <c r="A6" s="610" t="s">
        <v>24</v>
      </c>
      <c r="B6" s="610" t="s">
        <v>11</v>
      </c>
      <c r="C6" s="610" t="s">
        <v>34</v>
      </c>
      <c r="D6" s="635" t="s">
        <v>14</v>
      </c>
      <c r="E6" s="636"/>
      <c r="F6" s="636"/>
      <c r="G6" s="636"/>
      <c r="H6" s="636"/>
      <c r="I6" s="636"/>
      <c r="J6" s="637"/>
      <c r="K6" s="610" t="s">
        <v>17</v>
      </c>
      <c r="L6" s="635" t="s">
        <v>27</v>
      </c>
      <c r="M6" s="636"/>
      <c r="N6" s="637"/>
      <c r="O6" s="610" t="s">
        <v>18</v>
      </c>
      <c r="P6" s="607" t="s">
        <v>28</v>
      </c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9"/>
      <c r="AB6" s="610" t="s">
        <v>15</v>
      </c>
      <c r="AC6" s="610" t="s">
        <v>16</v>
      </c>
    </row>
    <row r="7" spans="1:29" ht="47.25" customHeight="1">
      <c r="A7" s="634"/>
      <c r="B7" s="634"/>
      <c r="C7" s="634"/>
      <c r="D7" s="638"/>
      <c r="E7" s="639"/>
      <c r="F7" s="639"/>
      <c r="G7" s="639"/>
      <c r="H7" s="639"/>
      <c r="I7" s="639"/>
      <c r="J7" s="640"/>
      <c r="K7" s="634"/>
      <c r="L7" s="638"/>
      <c r="M7" s="639"/>
      <c r="N7" s="640"/>
      <c r="O7" s="634"/>
      <c r="P7" s="607" t="s">
        <v>67</v>
      </c>
      <c r="Q7" s="609"/>
      <c r="R7" s="607" t="s">
        <v>68</v>
      </c>
      <c r="S7" s="609"/>
      <c r="T7" s="607" t="s">
        <v>69</v>
      </c>
      <c r="U7" s="609"/>
      <c r="V7" s="607" t="s">
        <v>70</v>
      </c>
      <c r="W7" s="609"/>
      <c r="X7" s="607" t="s">
        <v>71</v>
      </c>
      <c r="Y7" s="609"/>
      <c r="Z7" s="607" t="s">
        <v>30</v>
      </c>
      <c r="AA7" s="609"/>
      <c r="AB7" s="634"/>
      <c r="AC7" s="634"/>
    </row>
    <row r="8" spans="1:29" ht="16.5" customHeight="1">
      <c r="A8" s="611"/>
      <c r="B8" s="611"/>
      <c r="C8" s="611"/>
      <c r="D8" s="641"/>
      <c r="E8" s="642"/>
      <c r="F8" s="642"/>
      <c r="G8" s="642"/>
      <c r="H8" s="642"/>
      <c r="I8" s="642"/>
      <c r="J8" s="643"/>
      <c r="K8" s="611"/>
      <c r="L8" s="641"/>
      <c r="M8" s="642"/>
      <c r="N8" s="643"/>
      <c r="O8" s="611"/>
      <c r="P8" s="350" t="s">
        <v>29</v>
      </c>
      <c r="Q8" s="350" t="s">
        <v>19</v>
      </c>
      <c r="R8" s="350" t="s">
        <v>29</v>
      </c>
      <c r="S8" s="350" t="s">
        <v>19</v>
      </c>
      <c r="T8" s="350" t="s">
        <v>29</v>
      </c>
      <c r="U8" s="350" t="s">
        <v>19</v>
      </c>
      <c r="V8" s="350" t="s">
        <v>29</v>
      </c>
      <c r="W8" s="350" t="s">
        <v>19</v>
      </c>
      <c r="X8" s="350" t="s">
        <v>29</v>
      </c>
      <c r="Y8" s="350" t="s">
        <v>19</v>
      </c>
      <c r="Z8" s="350" t="s">
        <v>29</v>
      </c>
      <c r="AA8" s="350" t="s">
        <v>19</v>
      </c>
      <c r="AB8" s="611"/>
      <c r="AC8" s="611"/>
    </row>
    <row r="9" spans="1:29">
      <c r="A9" s="5">
        <v>1</v>
      </c>
      <c r="B9" s="5">
        <v>2</v>
      </c>
      <c r="C9" s="5">
        <v>3</v>
      </c>
      <c r="D9" s="351"/>
      <c r="E9" s="351"/>
      <c r="F9" s="351"/>
      <c r="G9" s="615">
        <v>4</v>
      </c>
      <c r="H9" s="616"/>
      <c r="I9" s="616"/>
      <c r="J9" s="617"/>
      <c r="K9" s="5">
        <v>5</v>
      </c>
      <c r="L9" s="618">
        <v>6</v>
      </c>
      <c r="M9" s="619"/>
      <c r="N9" s="620"/>
      <c r="O9" s="5">
        <v>7</v>
      </c>
      <c r="P9" s="5">
        <v>8</v>
      </c>
      <c r="Q9" s="5">
        <v>9</v>
      </c>
      <c r="R9" s="5">
        <v>10</v>
      </c>
      <c r="S9" s="5">
        <v>11</v>
      </c>
      <c r="T9" s="5">
        <v>12</v>
      </c>
      <c r="U9" s="5">
        <v>13</v>
      </c>
      <c r="V9" s="5">
        <v>14</v>
      </c>
      <c r="W9" s="5">
        <v>15</v>
      </c>
      <c r="X9" s="5">
        <v>16</v>
      </c>
      <c r="Y9" s="5">
        <v>17</v>
      </c>
      <c r="Z9" s="4">
        <v>18</v>
      </c>
      <c r="AA9" s="4">
        <v>19</v>
      </c>
      <c r="AB9" s="6">
        <v>20</v>
      </c>
      <c r="AC9" s="6">
        <v>21</v>
      </c>
    </row>
    <row r="10" spans="1:29" ht="24">
      <c r="A10" s="12"/>
      <c r="B10" s="12"/>
      <c r="C10" s="12"/>
      <c r="D10" s="13">
        <v>1</v>
      </c>
      <c r="E10" s="13">
        <v>26</v>
      </c>
      <c r="F10" s="13"/>
      <c r="G10" s="13"/>
      <c r="H10" s="13"/>
      <c r="I10" s="13"/>
      <c r="J10" s="13"/>
      <c r="K10" s="406" t="s">
        <v>233</v>
      </c>
      <c r="L10" s="628"/>
      <c r="M10" s="629"/>
      <c r="N10" s="630"/>
      <c r="O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48.75" customHeight="1">
      <c r="A11" s="15"/>
      <c r="B11" s="15"/>
      <c r="C11" s="15"/>
      <c r="D11" s="9">
        <v>1</v>
      </c>
      <c r="E11" s="9">
        <v>26</v>
      </c>
      <c r="F11" s="9">
        <v>1</v>
      </c>
      <c r="G11" s="9">
        <v>26</v>
      </c>
      <c r="H11" s="11" t="s">
        <v>57</v>
      </c>
      <c r="I11" s="11"/>
      <c r="J11" s="9"/>
      <c r="K11" s="16" t="s">
        <v>225</v>
      </c>
      <c r="L11" s="631"/>
      <c r="M11" s="632"/>
      <c r="N11" s="633"/>
      <c r="O11" s="10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07.25" customHeight="1">
      <c r="A12" s="166" t="s">
        <v>125</v>
      </c>
      <c r="B12" s="167" t="s">
        <v>126</v>
      </c>
      <c r="C12" s="75" t="s">
        <v>127</v>
      </c>
      <c r="D12" s="9">
        <v>1</v>
      </c>
      <c r="E12" s="9">
        <v>26</v>
      </c>
      <c r="F12" s="9">
        <v>1</v>
      </c>
      <c r="G12" s="9">
        <v>26</v>
      </c>
      <c r="H12" s="11" t="s">
        <v>57</v>
      </c>
      <c r="I12" s="11" t="s">
        <v>57</v>
      </c>
      <c r="J12" s="9"/>
      <c r="K12" s="17" t="s">
        <v>36</v>
      </c>
      <c r="L12" s="625" t="s">
        <v>331</v>
      </c>
      <c r="M12" s="626"/>
      <c r="N12" s="627"/>
      <c r="O12" s="10"/>
      <c r="P12" s="78">
        <v>0.8</v>
      </c>
      <c r="Q12" s="108">
        <v>176141000</v>
      </c>
      <c r="R12" s="78">
        <v>0.8</v>
      </c>
      <c r="S12" s="109">
        <f>SUM(S13:S39)</f>
        <v>350000000</v>
      </c>
      <c r="T12" s="78">
        <v>0.8</v>
      </c>
      <c r="U12" s="109">
        <f>SUM(U13:U39)</f>
        <v>350000000</v>
      </c>
      <c r="V12" s="78">
        <v>0.8</v>
      </c>
      <c r="W12" s="109">
        <f>SUM(W13:W39)</f>
        <v>350000000</v>
      </c>
      <c r="X12" s="78">
        <v>0.8</v>
      </c>
      <c r="Y12" s="109">
        <f>SUM(Y13:Y39)</f>
        <v>350000000</v>
      </c>
      <c r="Z12" s="78">
        <v>0.8</v>
      </c>
      <c r="AA12" s="109">
        <f>SUM(AA13:AA39)</f>
        <v>1513204300</v>
      </c>
      <c r="AB12" s="15"/>
      <c r="AC12" s="15"/>
    </row>
    <row r="13" spans="1:29" ht="24.75" customHeight="1">
      <c r="A13" s="168"/>
      <c r="B13" s="168"/>
      <c r="C13" s="168"/>
      <c r="D13" s="9">
        <v>1</v>
      </c>
      <c r="E13" s="9">
        <v>26</v>
      </c>
      <c r="F13" s="9">
        <v>1</v>
      </c>
      <c r="G13" s="9">
        <v>26</v>
      </c>
      <c r="H13" s="11" t="s">
        <v>57</v>
      </c>
      <c r="I13" s="11" t="s">
        <v>57</v>
      </c>
      <c r="J13" s="11" t="s">
        <v>58</v>
      </c>
      <c r="K13" s="10" t="s">
        <v>39</v>
      </c>
      <c r="L13" s="32" t="s">
        <v>59</v>
      </c>
      <c r="M13" s="50" t="s">
        <v>66</v>
      </c>
      <c r="N13" s="48" t="s">
        <v>128</v>
      </c>
      <c r="O13" s="10"/>
      <c r="P13" s="78">
        <v>0.8</v>
      </c>
      <c r="Q13" s="22">
        <v>4500000</v>
      </c>
      <c r="R13" s="78">
        <v>0.8</v>
      </c>
      <c r="S13" s="23">
        <v>6200000</v>
      </c>
      <c r="T13" s="78">
        <v>0.8</v>
      </c>
      <c r="U13" s="23">
        <v>6000000</v>
      </c>
      <c r="V13" s="78">
        <v>0.8</v>
      </c>
      <c r="W13" s="23">
        <v>6000000</v>
      </c>
      <c r="X13" s="78">
        <v>0.8</v>
      </c>
      <c r="Y13" s="23">
        <v>6000000</v>
      </c>
      <c r="Z13" s="78">
        <v>0.8</v>
      </c>
      <c r="AA13" s="77">
        <f>SUM(Q13+S13+U13+W13+Y13)</f>
        <v>28700000</v>
      </c>
      <c r="AB13" s="57" t="s">
        <v>309</v>
      </c>
      <c r="AC13" s="57" t="str">
        <f>AB13</f>
        <v>Perpustakaan</v>
      </c>
    </row>
    <row r="14" spans="1:29" ht="27" customHeight="1">
      <c r="A14" s="168"/>
      <c r="B14" s="168"/>
      <c r="C14" s="168"/>
      <c r="D14" s="9"/>
      <c r="E14" s="9"/>
      <c r="F14" s="9"/>
      <c r="G14" s="9"/>
      <c r="H14" s="9"/>
      <c r="I14" s="9"/>
      <c r="J14" s="9"/>
      <c r="K14" s="10"/>
      <c r="L14" s="32" t="s">
        <v>60</v>
      </c>
      <c r="M14" s="49" t="s">
        <v>66</v>
      </c>
      <c r="N14" s="48" t="s">
        <v>129</v>
      </c>
      <c r="O14" s="10"/>
      <c r="P14" s="76"/>
      <c r="Q14" s="22"/>
      <c r="R14" s="76"/>
      <c r="S14" s="23"/>
      <c r="T14" s="76"/>
      <c r="U14" s="23"/>
      <c r="V14" s="76"/>
      <c r="W14" s="23"/>
      <c r="X14" s="76"/>
      <c r="Y14" s="23"/>
      <c r="Z14" s="76"/>
      <c r="AA14" s="77"/>
      <c r="AB14" s="15"/>
      <c r="AC14" s="15"/>
    </row>
    <row r="15" spans="1:29">
      <c r="A15" s="168"/>
      <c r="B15" s="168"/>
      <c r="C15" s="168"/>
      <c r="D15" s="9"/>
      <c r="E15" s="9"/>
      <c r="F15" s="9"/>
      <c r="G15" s="9"/>
      <c r="H15" s="9"/>
      <c r="I15" s="9"/>
      <c r="J15" s="9"/>
      <c r="K15" s="10"/>
      <c r="L15" s="32"/>
      <c r="M15" s="49"/>
      <c r="N15" s="48"/>
      <c r="O15" s="10"/>
      <c r="P15" s="76"/>
      <c r="Q15" s="22"/>
      <c r="R15" s="76"/>
      <c r="S15" s="23"/>
      <c r="T15" s="76"/>
      <c r="U15" s="23"/>
      <c r="V15" s="76"/>
      <c r="W15" s="23"/>
      <c r="X15" s="76"/>
      <c r="Y15" s="23"/>
      <c r="Z15" s="76"/>
      <c r="AA15" s="77"/>
      <c r="AB15" s="15"/>
      <c r="AC15" s="15"/>
    </row>
    <row r="16" spans="1:29" ht="45.75" customHeight="1">
      <c r="A16" s="168"/>
      <c r="B16" s="168"/>
      <c r="C16" s="168"/>
      <c r="D16" s="9">
        <v>1</v>
      </c>
      <c r="E16" s="9">
        <v>26</v>
      </c>
      <c r="F16" s="9">
        <v>1</v>
      </c>
      <c r="G16" s="9">
        <v>26</v>
      </c>
      <c r="H16" s="11" t="s">
        <v>57</v>
      </c>
      <c r="I16" s="11" t="s">
        <v>57</v>
      </c>
      <c r="J16" s="11" t="s">
        <v>61</v>
      </c>
      <c r="K16" s="10" t="str">
        <f>Indikator!B11</f>
        <v xml:space="preserve">Penyediaan Jasa Komunikasi, Sumber Daya Air dan Listrik </v>
      </c>
      <c r="L16" s="32" t="s">
        <v>59</v>
      </c>
      <c r="M16" s="49"/>
      <c r="N16" s="48" t="s">
        <v>307</v>
      </c>
      <c r="O16" s="10"/>
      <c r="P16" s="78">
        <v>0.8</v>
      </c>
      <c r="Q16" s="22">
        <v>0</v>
      </c>
      <c r="R16" s="78">
        <v>0.8</v>
      </c>
      <c r="S16" s="23">
        <v>18000000</v>
      </c>
      <c r="T16" s="78">
        <v>0.8</v>
      </c>
      <c r="U16" s="23">
        <v>18000000</v>
      </c>
      <c r="V16" s="78">
        <v>0.8</v>
      </c>
      <c r="W16" s="23">
        <v>18000000</v>
      </c>
      <c r="X16" s="78">
        <v>0.8</v>
      </c>
      <c r="Y16" s="23">
        <v>18000000</v>
      </c>
      <c r="Z16" s="78">
        <v>0.8</v>
      </c>
      <c r="AA16" s="77">
        <f t="shared" ref="AA16" si="0">SUM(Q16+S16+U16+W16+Y16)</f>
        <v>72000000</v>
      </c>
      <c r="AB16" s="57" t="s">
        <v>309</v>
      </c>
      <c r="AC16" s="57" t="str">
        <f>AB16</f>
        <v>Perpustakaan</v>
      </c>
    </row>
    <row r="17" spans="1:29" ht="36.75" customHeight="1">
      <c r="A17" s="168"/>
      <c r="B17" s="168"/>
      <c r="C17" s="168"/>
      <c r="D17" s="9"/>
      <c r="E17" s="9"/>
      <c r="F17" s="9"/>
      <c r="G17" s="9"/>
      <c r="H17" s="9"/>
      <c r="I17" s="9"/>
      <c r="J17" s="9"/>
      <c r="K17" s="10"/>
      <c r="L17" s="32" t="s">
        <v>60</v>
      </c>
      <c r="M17" s="49"/>
      <c r="N17" s="48" t="s">
        <v>308</v>
      </c>
      <c r="O17" s="1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>
      <c r="A18" s="168"/>
      <c r="B18" s="168"/>
      <c r="C18" s="168"/>
      <c r="D18" s="9"/>
      <c r="E18" s="9"/>
      <c r="F18" s="9"/>
      <c r="G18" s="9"/>
      <c r="H18" s="9"/>
      <c r="I18" s="9"/>
      <c r="J18" s="9"/>
      <c r="K18" s="10"/>
      <c r="L18" s="32"/>
      <c r="M18" s="49"/>
      <c r="N18" s="48"/>
      <c r="O18" s="1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60">
      <c r="A19" s="168"/>
      <c r="B19" s="168"/>
      <c r="C19" s="168"/>
      <c r="D19" s="9">
        <v>1</v>
      </c>
      <c r="E19" s="9">
        <v>26</v>
      </c>
      <c r="F19" s="9">
        <v>1</v>
      </c>
      <c r="G19" s="9">
        <v>26</v>
      </c>
      <c r="H19" s="11" t="s">
        <v>57</v>
      </c>
      <c r="I19" s="11" t="s">
        <v>57</v>
      </c>
      <c r="J19" s="11" t="s">
        <v>62</v>
      </c>
      <c r="K19" s="10" t="s">
        <v>41</v>
      </c>
      <c r="L19" s="32" t="s">
        <v>59</v>
      </c>
      <c r="M19" s="50" t="s">
        <v>66</v>
      </c>
      <c r="N19" s="48" t="s">
        <v>130</v>
      </c>
      <c r="O19" s="10"/>
      <c r="P19" s="78">
        <v>0.8</v>
      </c>
      <c r="Q19" s="311">
        <f>Indikator!C14</f>
        <v>5000000</v>
      </c>
      <c r="R19" s="78">
        <v>0.8</v>
      </c>
      <c r="S19" s="312">
        <v>6500000</v>
      </c>
      <c r="T19" s="78">
        <v>0.8</v>
      </c>
      <c r="U19" s="312">
        <v>5000000</v>
      </c>
      <c r="V19" s="78">
        <v>0.8</v>
      </c>
      <c r="W19" s="312">
        <v>5000000</v>
      </c>
      <c r="X19" s="78">
        <v>0.8</v>
      </c>
      <c r="Y19" s="312">
        <v>5000000</v>
      </c>
      <c r="Z19" s="78">
        <v>0.8</v>
      </c>
      <c r="AA19" s="313">
        <f>SUM(Q19+S19+U19+W19+Y19)</f>
        <v>26500000</v>
      </c>
      <c r="AB19" s="314" t="s">
        <v>309</v>
      </c>
      <c r="AC19" s="314" t="str">
        <f>AB19</f>
        <v>Perpustakaan</v>
      </c>
    </row>
    <row r="20" spans="1:29" ht="24">
      <c r="A20" s="168"/>
      <c r="B20" s="168"/>
      <c r="C20" s="168"/>
      <c r="D20" s="9"/>
      <c r="E20" s="9"/>
      <c r="F20" s="9"/>
      <c r="G20" s="9"/>
      <c r="H20" s="9"/>
      <c r="I20" s="9"/>
      <c r="J20" s="9"/>
      <c r="K20" s="10"/>
      <c r="L20" s="32" t="s">
        <v>60</v>
      </c>
      <c r="M20" s="49" t="s">
        <v>66</v>
      </c>
      <c r="N20" s="48" t="s">
        <v>131</v>
      </c>
      <c r="O20" s="10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3"/>
      <c r="AB20" s="315"/>
      <c r="AC20" s="315"/>
    </row>
    <row r="21" spans="1:29">
      <c r="A21" s="168"/>
      <c r="B21" s="168"/>
      <c r="C21" s="168"/>
      <c r="D21" s="9"/>
      <c r="E21" s="9"/>
      <c r="F21" s="9"/>
      <c r="G21" s="9"/>
      <c r="H21" s="9"/>
      <c r="I21" s="9"/>
      <c r="J21" s="9"/>
      <c r="K21" s="10"/>
      <c r="L21" s="32"/>
      <c r="M21" s="49"/>
      <c r="N21" s="48"/>
      <c r="O21" s="10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3"/>
      <c r="AB21" s="315"/>
      <c r="AC21" s="315"/>
    </row>
    <row r="22" spans="1:29" ht="46.5" customHeight="1">
      <c r="A22" s="168"/>
      <c r="B22" s="168"/>
      <c r="C22" s="168"/>
      <c r="D22" s="9">
        <v>1</v>
      </c>
      <c r="E22" s="9">
        <v>26</v>
      </c>
      <c r="F22" s="9">
        <v>1</v>
      </c>
      <c r="G22" s="9">
        <v>26</v>
      </c>
      <c r="H22" s="11" t="s">
        <v>57</v>
      </c>
      <c r="I22" s="11" t="s">
        <v>57</v>
      </c>
      <c r="J22" s="11" t="s">
        <v>310</v>
      </c>
      <c r="K22" s="10" t="s">
        <v>311</v>
      </c>
      <c r="L22" s="32" t="s">
        <v>59</v>
      </c>
      <c r="M22" s="50" t="s">
        <v>66</v>
      </c>
      <c r="N22" s="48" t="s">
        <v>312</v>
      </c>
      <c r="O22" s="10"/>
      <c r="P22" s="78">
        <v>0.8</v>
      </c>
      <c r="Q22" s="319">
        <f>Indikator!D17</f>
        <v>53400000</v>
      </c>
      <c r="R22" s="78">
        <v>0.8</v>
      </c>
      <c r="S22" s="319">
        <v>106000000</v>
      </c>
      <c r="T22" s="78">
        <v>0.8</v>
      </c>
      <c r="U22" s="319">
        <v>120000000</v>
      </c>
      <c r="V22" s="78">
        <v>0.8</v>
      </c>
      <c r="W22" s="319">
        <v>115000000</v>
      </c>
      <c r="X22" s="78">
        <v>0.8</v>
      </c>
      <c r="Y22" s="319">
        <v>120000000</v>
      </c>
      <c r="Z22" s="78">
        <v>0.8</v>
      </c>
      <c r="AA22" s="313">
        <f t="shared" ref="AA22" si="1">SUM(Q22+S22+U22+W22+Y22)</f>
        <v>514400000</v>
      </c>
      <c r="AB22" s="314" t="s">
        <v>309</v>
      </c>
      <c r="AC22" s="314" t="str">
        <f>AB22</f>
        <v>Perpustakaan</v>
      </c>
    </row>
    <row r="23" spans="1:29" ht="46.5" customHeight="1">
      <c r="A23" s="168"/>
      <c r="B23" s="168"/>
      <c r="C23" s="168"/>
      <c r="D23" s="9"/>
      <c r="E23" s="9"/>
      <c r="F23" s="9"/>
      <c r="G23" s="9"/>
      <c r="H23" s="9"/>
      <c r="I23" s="9"/>
      <c r="J23" s="9"/>
      <c r="K23" s="10"/>
      <c r="L23" s="32" t="s">
        <v>60</v>
      </c>
      <c r="M23" s="49" t="s">
        <v>66</v>
      </c>
      <c r="N23" s="48" t="s">
        <v>313</v>
      </c>
      <c r="O23" s="10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>
      <c r="A24" s="168"/>
      <c r="B24" s="168"/>
      <c r="C24" s="168"/>
      <c r="D24" s="9"/>
      <c r="E24" s="9"/>
      <c r="F24" s="9"/>
      <c r="G24" s="9"/>
      <c r="H24" s="9"/>
      <c r="I24" s="9"/>
      <c r="J24" s="9"/>
      <c r="K24" s="10"/>
      <c r="L24" s="32"/>
      <c r="M24" s="49"/>
      <c r="N24" s="48"/>
      <c r="O24" s="10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ht="24">
      <c r="A25" s="168"/>
      <c r="B25" s="168"/>
      <c r="C25" s="168"/>
      <c r="D25" s="9">
        <v>1</v>
      </c>
      <c r="E25" s="9">
        <v>26</v>
      </c>
      <c r="F25" s="9">
        <v>1</v>
      </c>
      <c r="G25" s="9">
        <v>26</v>
      </c>
      <c r="H25" s="11" t="s">
        <v>57</v>
      </c>
      <c r="I25" s="11" t="s">
        <v>57</v>
      </c>
      <c r="J25" s="9">
        <v>10</v>
      </c>
      <c r="K25" s="10" t="s">
        <v>43</v>
      </c>
      <c r="L25" s="32" t="s">
        <v>63</v>
      </c>
      <c r="M25" s="50" t="s">
        <v>66</v>
      </c>
      <c r="N25" s="48" t="s">
        <v>132</v>
      </c>
      <c r="O25" s="10"/>
      <c r="P25" s="78">
        <v>0.8</v>
      </c>
      <c r="Q25" s="311">
        <f>Indikator!C20</f>
        <v>13414300</v>
      </c>
      <c r="R25" s="78">
        <v>0.8</v>
      </c>
      <c r="S25" s="312">
        <v>15200000</v>
      </c>
      <c r="T25" s="78">
        <v>0.8</v>
      </c>
      <c r="U25" s="312">
        <v>12000000</v>
      </c>
      <c r="V25" s="78">
        <v>0.8</v>
      </c>
      <c r="W25" s="312">
        <v>12000000</v>
      </c>
      <c r="X25" s="78">
        <v>0.8</v>
      </c>
      <c r="Y25" s="312">
        <v>12000000</v>
      </c>
      <c r="Z25" s="78">
        <v>0.8</v>
      </c>
      <c r="AA25" s="313">
        <f>SUM(Q25+S25+U25+W25+Y25)</f>
        <v>64614300</v>
      </c>
      <c r="AB25" s="314" t="s">
        <v>309</v>
      </c>
      <c r="AC25" s="314" t="str">
        <f>AB25</f>
        <v>Perpustakaan</v>
      </c>
    </row>
    <row r="26" spans="1:29" ht="24">
      <c r="A26" s="169"/>
      <c r="B26" s="169"/>
      <c r="C26" s="169"/>
      <c r="D26" s="44"/>
      <c r="E26" s="44"/>
      <c r="F26" s="44"/>
      <c r="G26" s="44"/>
      <c r="H26" s="44"/>
      <c r="I26" s="44"/>
      <c r="J26" s="44"/>
      <c r="K26" s="45"/>
      <c r="L26" s="26" t="s">
        <v>65</v>
      </c>
      <c r="M26" s="52" t="s">
        <v>66</v>
      </c>
      <c r="N26" s="53" t="s">
        <v>133</v>
      </c>
      <c r="O26" s="45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</row>
    <row r="27" spans="1:29">
      <c r="A27" s="358"/>
      <c r="B27" s="358"/>
      <c r="C27" s="358"/>
      <c r="D27" s="359"/>
      <c r="E27" s="359"/>
      <c r="F27" s="359"/>
      <c r="G27" s="359"/>
      <c r="H27" s="359"/>
      <c r="I27" s="359"/>
      <c r="J27" s="359"/>
      <c r="K27" s="362"/>
      <c r="L27" s="365"/>
      <c r="M27" s="363"/>
      <c r="N27" s="364"/>
      <c r="O27" s="360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</row>
    <row r="28" spans="1:29" ht="48">
      <c r="A28" s="171"/>
      <c r="B28" s="171"/>
      <c r="C28" s="171"/>
      <c r="D28" s="353">
        <v>1</v>
      </c>
      <c r="E28" s="353">
        <v>26</v>
      </c>
      <c r="F28" s="353">
        <v>1</v>
      </c>
      <c r="G28" s="353">
        <v>26</v>
      </c>
      <c r="H28" s="354" t="s">
        <v>57</v>
      </c>
      <c r="I28" s="354" t="s">
        <v>57</v>
      </c>
      <c r="J28" s="353">
        <v>11</v>
      </c>
      <c r="K28" s="355" t="s">
        <v>44</v>
      </c>
      <c r="L28" s="82" t="s">
        <v>63</v>
      </c>
      <c r="M28" s="356" t="s">
        <v>66</v>
      </c>
      <c r="N28" s="357" t="s">
        <v>134</v>
      </c>
      <c r="O28" s="355"/>
      <c r="P28" s="78">
        <v>0.8</v>
      </c>
      <c r="Q28" s="311">
        <f>Indikator!D23</f>
        <v>2940000</v>
      </c>
      <c r="R28" s="78">
        <v>0.8</v>
      </c>
      <c r="S28" s="312">
        <v>3100000</v>
      </c>
      <c r="T28" s="78">
        <v>0.8</v>
      </c>
      <c r="U28" s="312">
        <v>3000000</v>
      </c>
      <c r="V28" s="78">
        <v>0.8</v>
      </c>
      <c r="W28" s="312">
        <v>3000000</v>
      </c>
      <c r="X28" s="78">
        <v>0.8</v>
      </c>
      <c r="Y28" s="312">
        <v>3000000</v>
      </c>
      <c r="Z28" s="78">
        <v>0.8</v>
      </c>
      <c r="AA28" s="313">
        <f>SUM(Q28+S28+U28+W28+Y28)</f>
        <v>15040000</v>
      </c>
      <c r="AB28" s="314" t="s">
        <v>309</v>
      </c>
      <c r="AC28" s="314" t="str">
        <f>AB28</f>
        <v>Perpustakaan</v>
      </c>
    </row>
    <row r="29" spans="1:29" ht="36">
      <c r="A29" s="168"/>
      <c r="B29" s="168"/>
      <c r="C29" s="168"/>
      <c r="D29" s="9"/>
      <c r="E29" s="9"/>
      <c r="F29" s="9"/>
      <c r="G29" s="9"/>
      <c r="H29" s="9"/>
      <c r="I29" s="9"/>
      <c r="J29" s="9"/>
      <c r="K29" s="10"/>
      <c r="L29" s="32" t="s">
        <v>65</v>
      </c>
      <c r="M29" s="49" t="s">
        <v>66</v>
      </c>
      <c r="N29" s="48" t="s">
        <v>135</v>
      </c>
      <c r="O29" s="10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</row>
    <row r="30" spans="1:29">
      <c r="A30" s="168"/>
      <c r="B30" s="168"/>
      <c r="C30" s="168"/>
      <c r="D30" s="353"/>
      <c r="E30" s="353"/>
      <c r="F30" s="353"/>
      <c r="G30" s="353"/>
      <c r="H30" s="353"/>
      <c r="I30" s="9"/>
      <c r="J30" s="9"/>
      <c r="K30" s="10"/>
      <c r="L30" s="26"/>
      <c r="M30" s="52"/>
      <c r="N30" s="460"/>
      <c r="O30" s="10"/>
      <c r="P30" s="315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</row>
    <row r="31" spans="1:29" ht="26.25" customHeight="1">
      <c r="A31" s="168"/>
      <c r="B31" s="168"/>
      <c r="C31" s="168"/>
      <c r="D31" s="353">
        <v>1</v>
      </c>
      <c r="E31" s="353">
        <v>26</v>
      </c>
      <c r="F31" s="353">
        <v>1</v>
      </c>
      <c r="G31" s="353">
        <v>26</v>
      </c>
      <c r="H31" s="354" t="s">
        <v>57</v>
      </c>
      <c r="I31" s="11" t="s">
        <v>57</v>
      </c>
      <c r="J31" s="11" t="s">
        <v>345</v>
      </c>
      <c r="K31" s="10" t="str">
        <f>Indikator!B26</f>
        <v>Penyediaan Peralatan Rumah Tangga</v>
      </c>
      <c r="L31" s="26" t="s">
        <v>60</v>
      </c>
      <c r="M31" s="52"/>
      <c r="N31" s="459" t="s">
        <v>343</v>
      </c>
      <c r="O31" s="10"/>
      <c r="P31" s="78"/>
      <c r="Q31" s="317"/>
      <c r="R31" s="78">
        <v>0.8</v>
      </c>
      <c r="S31" s="312">
        <v>5000000</v>
      </c>
      <c r="T31" s="317"/>
      <c r="U31" s="317"/>
      <c r="V31" s="78">
        <v>0.8</v>
      </c>
      <c r="W31" s="312">
        <v>5000000</v>
      </c>
      <c r="X31" s="317"/>
      <c r="Y31" s="317"/>
      <c r="Z31" s="317"/>
      <c r="AA31" s="313">
        <f>SUM(Q31+S31+U31+W31+Y31)</f>
        <v>10000000</v>
      </c>
      <c r="AB31" s="317"/>
      <c r="AC31" s="317"/>
    </row>
    <row r="32" spans="1:29" ht="24">
      <c r="A32" s="168"/>
      <c r="B32" s="168"/>
      <c r="C32" s="168"/>
      <c r="D32" s="9"/>
      <c r="E32" s="9"/>
      <c r="F32" s="9"/>
      <c r="G32" s="9"/>
      <c r="H32" s="9"/>
      <c r="I32" s="9"/>
      <c r="J32" s="9"/>
      <c r="K32" s="10"/>
      <c r="L32" s="32" t="s">
        <v>63</v>
      </c>
      <c r="M32" s="49" t="s">
        <v>66</v>
      </c>
      <c r="N32" s="459" t="s">
        <v>344</v>
      </c>
      <c r="O32" s="10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20"/>
      <c r="AC32" s="320"/>
    </row>
    <row r="33" spans="1:29">
      <c r="A33" s="168"/>
      <c r="B33" s="168"/>
      <c r="C33" s="168"/>
      <c r="D33" s="9"/>
      <c r="E33" s="9"/>
      <c r="F33" s="9"/>
      <c r="G33" s="9"/>
      <c r="H33" s="9"/>
      <c r="I33" s="9"/>
      <c r="J33" s="9"/>
      <c r="K33" s="10"/>
      <c r="L33" s="42"/>
      <c r="M33" s="42"/>
      <c r="N33" s="42"/>
      <c r="O33" s="10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20"/>
      <c r="AC33" s="320"/>
    </row>
    <row r="34" spans="1:29" ht="31.5">
      <c r="A34" s="168"/>
      <c r="B34" s="168"/>
      <c r="C34" s="168"/>
      <c r="D34" s="28">
        <v>1</v>
      </c>
      <c r="E34" s="28">
        <v>26</v>
      </c>
      <c r="F34" s="28">
        <v>1</v>
      </c>
      <c r="G34" s="28">
        <v>26</v>
      </c>
      <c r="H34" s="46" t="s">
        <v>57</v>
      </c>
      <c r="I34" s="46" t="s">
        <v>57</v>
      </c>
      <c r="J34" s="28">
        <v>15</v>
      </c>
      <c r="K34" s="29" t="s">
        <v>45</v>
      </c>
      <c r="L34" s="26" t="s">
        <v>60</v>
      </c>
      <c r="M34" s="52"/>
      <c r="N34" s="27" t="s">
        <v>73</v>
      </c>
      <c r="O34" s="15"/>
      <c r="P34" s="78">
        <v>0.8</v>
      </c>
      <c r="Q34" s="108"/>
      <c r="R34" s="78">
        <v>0.8</v>
      </c>
      <c r="S34" s="109">
        <v>6000000</v>
      </c>
      <c r="T34" s="78">
        <v>0.8</v>
      </c>
      <c r="U34" s="109">
        <v>6000000</v>
      </c>
      <c r="V34" s="78">
        <v>0.8</v>
      </c>
      <c r="W34" s="109">
        <v>6000000</v>
      </c>
      <c r="X34" s="78">
        <v>0.8</v>
      </c>
      <c r="Y34" s="109">
        <v>6000000</v>
      </c>
      <c r="Z34" s="78">
        <v>0.8</v>
      </c>
      <c r="AA34" s="318">
        <f>SUM(Q34+S34+U34+W34+Y34)</f>
        <v>24000000</v>
      </c>
      <c r="AB34" s="314" t="s">
        <v>309</v>
      </c>
      <c r="AC34" s="314" t="str">
        <f>AB34</f>
        <v>Perpustakaan</v>
      </c>
    </row>
    <row r="35" spans="1:29" ht="21">
      <c r="A35" s="174"/>
      <c r="B35" s="174"/>
      <c r="C35" s="174"/>
      <c r="D35" s="30"/>
      <c r="E35" s="30"/>
      <c r="F35" s="30"/>
      <c r="G35" s="30"/>
      <c r="H35" s="30"/>
      <c r="I35" s="30"/>
      <c r="J35" s="30"/>
      <c r="K35" s="31"/>
      <c r="L35" s="34" t="s">
        <v>63</v>
      </c>
      <c r="M35" s="51" t="s">
        <v>66</v>
      </c>
      <c r="N35" s="35" t="s">
        <v>72</v>
      </c>
      <c r="O35" s="18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</row>
    <row r="36" spans="1:29" ht="21">
      <c r="A36" s="170"/>
      <c r="B36" s="170"/>
      <c r="C36" s="170"/>
      <c r="D36" s="24">
        <v>1</v>
      </c>
      <c r="E36" s="24">
        <v>26</v>
      </c>
      <c r="F36" s="24">
        <v>1</v>
      </c>
      <c r="G36" s="24">
        <v>26</v>
      </c>
      <c r="H36" s="25" t="s">
        <v>57</v>
      </c>
      <c r="I36" s="25" t="s">
        <v>57</v>
      </c>
      <c r="J36" s="24">
        <v>17</v>
      </c>
      <c r="K36" s="510" t="s">
        <v>46</v>
      </c>
      <c r="L36" s="511" t="s">
        <v>60</v>
      </c>
      <c r="M36" s="41"/>
      <c r="N36" s="512" t="s">
        <v>137</v>
      </c>
      <c r="O36" s="12"/>
      <c r="P36" s="513">
        <v>0.8</v>
      </c>
      <c r="Q36" s="514">
        <v>7650000</v>
      </c>
      <c r="R36" s="513">
        <v>0.8</v>
      </c>
      <c r="S36" s="514">
        <v>9000000</v>
      </c>
      <c r="T36" s="513">
        <v>0.8</v>
      </c>
      <c r="U36" s="514">
        <v>9000000</v>
      </c>
      <c r="V36" s="513">
        <v>0.8</v>
      </c>
      <c r="W36" s="514">
        <v>9000000</v>
      </c>
      <c r="X36" s="513">
        <v>0.8</v>
      </c>
      <c r="Y36" s="514">
        <v>9000000</v>
      </c>
      <c r="Z36" s="513">
        <v>0.8</v>
      </c>
      <c r="AA36" s="515">
        <f>SUM(Q36+S36+U36+W36+Y36)</f>
        <v>43650000</v>
      </c>
      <c r="AB36" s="516" t="s">
        <v>309</v>
      </c>
      <c r="AC36" s="516" t="str">
        <f>AB36</f>
        <v>Perpustakaan</v>
      </c>
    </row>
    <row r="37" spans="1:29" ht="21">
      <c r="A37" s="169"/>
      <c r="B37" s="169"/>
      <c r="C37" s="169"/>
      <c r="D37" s="36"/>
      <c r="E37" s="36"/>
      <c r="F37" s="36"/>
      <c r="G37" s="36"/>
      <c r="H37" s="36"/>
      <c r="I37" s="36"/>
      <c r="J37" s="36"/>
      <c r="K37" s="37"/>
      <c r="L37" s="82" t="s">
        <v>63</v>
      </c>
      <c r="M37" s="83" t="s">
        <v>66</v>
      </c>
      <c r="N37" s="84" t="s">
        <v>136</v>
      </c>
      <c r="O37" s="43"/>
      <c r="P37" s="78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</row>
    <row r="38" spans="1:29">
      <c r="A38" s="517"/>
      <c r="B38" s="517"/>
      <c r="C38" s="517"/>
      <c r="D38" s="518"/>
      <c r="E38" s="518"/>
      <c r="F38" s="518"/>
      <c r="G38" s="518"/>
      <c r="H38" s="518"/>
      <c r="I38" s="518"/>
      <c r="J38" s="518"/>
      <c r="K38" s="519"/>
      <c r="L38" s="520"/>
      <c r="M38" s="520"/>
      <c r="N38" s="520"/>
      <c r="O38" s="521"/>
      <c r="P38" s="522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4"/>
      <c r="AC38" s="524"/>
    </row>
    <row r="39" spans="1:29" ht="42">
      <c r="A39" s="171"/>
      <c r="B39" s="171"/>
      <c r="C39" s="171"/>
      <c r="D39" s="81">
        <v>1</v>
      </c>
      <c r="E39" s="81">
        <v>26</v>
      </c>
      <c r="F39" s="81">
        <v>1</v>
      </c>
      <c r="G39" s="81">
        <v>26</v>
      </c>
      <c r="H39" s="89" t="s">
        <v>57</v>
      </c>
      <c r="I39" s="89" t="s">
        <v>57</v>
      </c>
      <c r="J39" s="81">
        <v>18</v>
      </c>
      <c r="K39" s="58" t="s">
        <v>47</v>
      </c>
      <c r="L39" s="352" t="s">
        <v>60</v>
      </c>
      <c r="M39" s="42"/>
      <c r="N39" s="366" t="s">
        <v>139</v>
      </c>
      <c r="O39" s="21"/>
      <c r="P39" s="76">
        <v>0.8</v>
      </c>
      <c r="Q39" s="311">
        <v>26300000</v>
      </c>
      <c r="R39" s="76">
        <v>0.8</v>
      </c>
      <c r="S39" s="311">
        <v>175000000</v>
      </c>
      <c r="T39" s="76">
        <v>0.8</v>
      </c>
      <c r="U39" s="311">
        <v>171000000</v>
      </c>
      <c r="V39" s="76">
        <v>0.8</v>
      </c>
      <c r="W39" s="311">
        <v>171000000</v>
      </c>
      <c r="X39" s="76">
        <v>0.8</v>
      </c>
      <c r="Y39" s="311">
        <v>171000000</v>
      </c>
      <c r="Z39" s="76">
        <v>0.8</v>
      </c>
      <c r="AA39" s="313">
        <f>SUM(Q39+S39+U39+W39+Y39)</f>
        <v>714300000</v>
      </c>
      <c r="AB39" s="314" t="s">
        <v>309</v>
      </c>
      <c r="AC39" s="314" t="str">
        <f>AB39</f>
        <v>Perpustakaan</v>
      </c>
    </row>
    <row r="40" spans="1:29" ht="31.5">
      <c r="A40" s="169"/>
      <c r="B40" s="169"/>
      <c r="C40" s="169"/>
      <c r="D40" s="36"/>
      <c r="E40" s="36"/>
      <c r="F40" s="36"/>
      <c r="G40" s="36"/>
      <c r="H40" s="36"/>
      <c r="I40" s="36"/>
      <c r="J40" s="36"/>
      <c r="K40" s="37"/>
      <c r="L40" s="26" t="s">
        <v>63</v>
      </c>
      <c r="M40" s="52"/>
      <c r="N40" s="27" t="s">
        <v>138</v>
      </c>
      <c r="O40" s="43"/>
      <c r="P40" s="317"/>
      <c r="Q40" s="317"/>
      <c r="R40" s="317"/>
      <c r="S40" s="317"/>
      <c r="T40" s="317"/>
      <c r="U40" s="317"/>
      <c r="V40" s="317"/>
      <c r="W40" s="103"/>
      <c r="X40" s="317"/>
      <c r="Y40" s="317"/>
      <c r="Z40" s="317"/>
      <c r="AA40" s="317"/>
      <c r="AB40" s="317"/>
      <c r="AC40" s="317"/>
    </row>
    <row r="41" spans="1:29">
      <c r="A41" s="358"/>
      <c r="B41" s="358"/>
      <c r="C41" s="358"/>
      <c r="D41" s="558"/>
      <c r="E41" s="558"/>
      <c r="F41" s="558"/>
      <c r="G41" s="558"/>
      <c r="H41" s="558"/>
      <c r="I41" s="558"/>
      <c r="J41" s="558"/>
      <c r="K41" s="559"/>
      <c r="L41" s="365"/>
      <c r="M41" s="363"/>
      <c r="N41" s="560"/>
      <c r="O41" s="561"/>
      <c r="P41" s="361"/>
      <c r="Q41" s="361"/>
      <c r="R41" s="361"/>
      <c r="S41" s="361"/>
      <c r="T41" s="361"/>
      <c r="U41" s="361"/>
      <c r="V41" s="361"/>
      <c r="W41" s="562"/>
      <c r="X41" s="361"/>
      <c r="Y41" s="361"/>
      <c r="Z41" s="361"/>
      <c r="AA41" s="361"/>
      <c r="AB41" s="361"/>
      <c r="AC41" s="361"/>
    </row>
    <row r="42" spans="1:29" ht="78.75">
      <c r="A42" s="172" t="s">
        <v>176</v>
      </c>
      <c r="B42" s="175" t="s">
        <v>177</v>
      </c>
      <c r="C42" s="173" t="s">
        <v>147</v>
      </c>
      <c r="D42" s="92">
        <v>1</v>
      </c>
      <c r="E42" s="92">
        <v>26</v>
      </c>
      <c r="F42" s="92">
        <v>1</v>
      </c>
      <c r="G42" s="92">
        <v>26</v>
      </c>
      <c r="H42" s="104" t="s">
        <v>57</v>
      </c>
      <c r="I42" s="104" t="s">
        <v>61</v>
      </c>
      <c r="J42" s="81"/>
      <c r="K42" s="164" t="s">
        <v>48</v>
      </c>
      <c r="L42" s="621" t="s">
        <v>333</v>
      </c>
      <c r="M42" s="622"/>
      <c r="N42" s="623"/>
      <c r="O42" s="21"/>
      <c r="P42" s="76">
        <v>0.9</v>
      </c>
      <c r="Q42" s="371">
        <f>SUM(Q43:Q58)</f>
        <v>118933000</v>
      </c>
      <c r="R42" s="76">
        <v>0.9</v>
      </c>
      <c r="S42" s="371">
        <f t="shared" ref="S42:AA42" si="2">SUM(S43:S58)</f>
        <v>100000000</v>
      </c>
      <c r="T42" s="76">
        <v>0.9</v>
      </c>
      <c r="U42" s="371">
        <f t="shared" si="2"/>
        <v>100000000</v>
      </c>
      <c r="V42" s="76">
        <v>0.9</v>
      </c>
      <c r="W42" s="371">
        <f t="shared" si="2"/>
        <v>100000000</v>
      </c>
      <c r="X42" s="76">
        <v>0.9</v>
      </c>
      <c r="Y42" s="371">
        <f t="shared" si="2"/>
        <v>100000000</v>
      </c>
      <c r="Z42" s="76">
        <v>0.9</v>
      </c>
      <c r="AA42" s="371">
        <f t="shared" si="2"/>
        <v>518933000</v>
      </c>
      <c r="AB42" s="372"/>
      <c r="AC42" s="372"/>
    </row>
    <row r="43" spans="1:29" ht="21">
      <c r="A43" s="168"/>
      <c r="B43" s="168"/>
      <c r="C43" s="168"/>
      <c r="D43" s="28">
        <v>1</v>
      </c>
      <c r="E43" s="28">
        <v>26</v>
      </c>
      <c r="F43" s="28">
        <v>1</v>
      </c>
      <c r="G43" s="28">
        <v>26</v>
      </c>
      <c r="H43" s="46" t="s">
        <v>57</v>
      </c>
      <c r="I43" s="46" t="s">
        <v>61</v>
      </c>
      <c r="J43" s="46" t="s">
        <v>74</v>
      </c>
      <c r="K43" s="29" t="s">
        <v>49</v>
      </c>
      <c r="L43" s="32" t="s">
        <v>63</v>
      </c>
      <c r="M43" s="49"/>
      <c r="N43" s="33" t="s">
        <v>75</v>
      </c>
      <c r="O43" s="15"/>
      <c r="P43" s="78">
        <v>0.9</v>
      </c>
      <c r="Q43" s="79">
        <v>0</v>
      </c>
      <c r="R43" s="78">
        <v>0.9</v>
      </c>
      <c r="S43" s="79">
        <v>0</v>
      </c>
      <c r="T43" s="78">
        <v>0.9</v>
      </c>
      <c r="U43" s="79">
        <v>13000000</v>
      </c>
      <c r="V43" s="78">
        <v>0.9</v>
      </c>
      <c r="W43" s="79">
        <v>0</v>
      </c>
      <c r="X43" s="78">
        <v>0.9</v>
      </c>
      <c r="Y43" s="79">
        <v>14000000</v>
      </c>
      <c r="Z43" s="78">
        <v>0.9</v>
      </c>
      <c r="AA43" s="80">
        <f>SUM(Q43+S43+U43+W43+Y43)</f>
        <v>27000000</v>
      </c>
      <c r="AB43" s="57" t="s">
        <v>309</v>
      </c>
      <c r="AC43" s="57" t="str">
        <f>AB43</f>
        <v>Perpustakaan</v>
      </c>
    </row>
    <row r="44" spans="1:29" ht="21">
      <c r="A44" s="168"/>
      <c r="B44" s="168"/>
      <c r="C44" s="168"/>
      <c r="D44" s="28"/>
      <c r="E44" s="28"/>
      <c r="F44" s="28"/>
      <c r="G44" s="28"/>
      <c r="H44" s="28"/>
      <c r="I44" s="28"/>
      <c r="J44" s="28"/>
      <c r="K44" s="29"/>
      <c r="L44" s="32" t="s">
        <v>60</v>
      </c>
      <c r="M44" s="49"/>
      <c r="N44" s="33" t="s">
        <v>140</v>
      </c>
      <c r="O44" s="15"/>
      <c r="P44" s="15"/>
      <c r="Q44" s="15"/>
      <c r="R44" s="15"/>
      <c r="S44" s="15"/>
      <c r="T44" s="15"/>
      <c r="U44" s="15"/>
      <c r="V44" s="15"/>
      <c r="W44" s="47"/>
      <c r="X44" s="15"/>
      <c r="Y44" s="15"/>
      <c r="Z44" s="15"/>
      <c r="AA44" s="15"/>
      <c r="AB44" s="15"/>
      <c r="AC44" s="15"/>
    </row>
    <row r="45" spans="1:29">
      <c r="A45" s="168"/>
      <c r="B45" s="168"/>
      <c r="C45" s="168"/>
      <c r="D45" s="28"/>
      <c r="E45" s="28"/>
      <c r="F45" s="28"/>
      <c r="G45" s="28"/>
      <c r="H45" s="28"/>
      <c r="I45" s="28"/>
      <c r="J45" s="28"/>
      <c r="K45" s="29"/>
      <c r="L45" s="32"/>
      <c r="M45" s="49"/>
      <c r="N45" s="33"/>
      <c r="O45" s="15"/>
      <c r="P45" s="15"/>
      <c r="Q45" s="15"/>
      <c r="R45" s="15"/>
      <c r="S45" s="15"/>
      <c r="T45" s="15"/>
      <c r="U45" s="15"/>
      <c r="V45" s="15"/>
      <c r="W45" s="47"/>
      <c r="X45" s="15"/>
      <c r="Y45" s="15"/>
      <c r="Z45" s="15"/>
      <c r="AA45" s="15"/>
      <c r="AB45" s="15"/>
      <c r="AC45" s="15"/>
    </row>
    <row r="46" spans="1:29" ht="31.5">
      <c r="A46" s="168"/>
      <c r="B46" s="168"/>
      <c r="C46" s="168"/>
      <c r="D46" s="28">
        <v>1</v>
      </c>
      <c r="E46" s="28">
        <v>26</v>
      </c>
      <c r="F46" s="28">
        <v>1</v>
      </c>
      <c r="G46" s="28">
        <v>26</v>
      </c>
      <c r="H46" s="46" t="s">
        <v>57</v>
      </c>
      <c r="I46" s="46" t="s">
        <v>61</v>
      </c>
      <c r="J46" s="46" t="s">
        <v>76</v>
      </c>
      <c r="K46" s="29" t="s">
        <v>50</v>
      </c>
      <c r="L46" s="32" t="s">
        <v>59</v>
      </c>
      <c r="M46" s="49"/>
      <c r="N46" s="33" t="s">
        <v>64</v>
      </c>
      <c r="O46" s="15"/>
      <c r="P46" s="78">
        <v>0.9</v>
      </c>
      <c r="Q46" s="79">
        <f>Indikator!D43</f>
        <v>12771000</v>
      </c>
      <c r="R46" s="78">
        <v>0.9</v>
      </c>
      <c r="S46" s="79">
        <v>13000000</v>
      </c>
      <c r="T46" s="78">
        <v>0.9</v>
      </c>
      <c r="U46" s="79">
        <v>11000000</v>
      </c>
      <c r="V46" s="78">
        <v>0.9</v>
      </c>
      <c r="W46" s="79">
        <v>15000000</v>
      </c>
      <c r="X46" s="78">
        <v>0.9</v>
      </c>
      <c r="Y46" s="79">
        <v>10000000</v>
      </c>
      <c r="Z46" s="78">
        <v>0.9</v>
      </c>
      <c r="AA46" s="80">
        <f>SUM(Q46+S46+U46+W46+Y46)</f>
        <v>61771000</v>
      </c>
      <c r="AB46" s="57" t="s">
        <v>309</v>
      </c>
      <c r="AC46" s="57" t="str">
        <f>AB46</f>
        <v>Perpustakaan</v>
      </c>
    </row>
    <row r="47" spans="1:29" ht="31.5">
      <c r="A47" s="168"/>
      <c r="B47" s="168"/>
      <c r="C47" s="168"/>
      <c r="D47" s="28"/>
      <c r="E47" s="28"/>
      <c r="F47" s="28"/>
      <c r="G47" s="28"/>
      <c r="H47" s="28"/>
      <c r="I47" s="28"/>
      <c r="J47" s="28"/>
      <c r="K47" s="29"/>
      <c r="L47" s="32" t="s">
        <v>60</v>
      </c>
      <c r="M47" s="49"/>
      <c r="N47" s="33" t="s">
        <v>141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>
      <c r="A48" s="168"/>
      <c r="B48" s="168"/>
      <c r="C48" s="168"/>
      <c r="D48" s="28"/>
      <c r="E48" s="28"/>
      <c r="F48" s="28"/>
      <c r="G48" s="28"/>
      <c r="H48" s="28"/>
      <c r="I48" s="28"/>
      <c r="J48" s="28"/>
      <c r="K48" s="29"/>
      <c r="L48" s="32"/>
      <c r="M48" s="49"/>
      <c r="N48" s="33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21">
      <c r="A49" s="168"/>
      <c r="B49" s="168"/>
      <c r="C49" s="168"/>
      <c r="D49" s="28">
        <v>1</v>
      </c>
      <c r="E49" s="28">
        <v>26</v>
      </c>
      <c r="F49" s="28">
        <v>1</v>
      </c>
      <c r="G49" s="28">
        <v>26</v>
      </c>
      <c r="H49" s="46" t="s">
        <v>57</v>
      </c>
      <c r="I49" s="46" t="s">
        <v>61</v>
      </c>
      <c r="J49" s="46" t="s">
        <v>76</v>
      </c>
      <c r="K49" s="29" t="s">
        <v>51</v>
      </c>
      <c r="L49" s="32" t="s">
        <v>59</v>
      </c>
      <c r="M49" s="49"/>
      <c r="N49" s="33" t="s">
        <v>64</v>
      </c>
      <c r="O49" s="15"/>
      <c r="P49" s="78">
        <v>0.9</v>
      </c>
      <c r="Q49" s="79">
        <f>Indikator!D46</f>
        <v>19000000</v>
      </c>
      <c r="R49" s="78">
        <v>0.9</v>
      </c>
      <c r="S49" s="79">
        <v>13000000</v>
      </c>
      <c r="T49" s="78">
        <v>0.9</v>
      </c>
      <c r="U49" s="79">
        <v>10000000</v>
      </c>
      <c r="V49" s="78">
        <v>0.9</v>
      </c>
      <c r="W49" s="79">
        <v>12000000</v>
      </c>
      <c r="X49" s="78">
        <v>0.9</v>
      </c>
      <c r="Y49" s="79">
        <v>10000000</v>
      </c>
      <c r="Z49" s="78">
        <v>0.9</v>
      </c>
      <c r="AA49" s="80">
        <f>SUM(Q49+S49+U49+W49+Y49)</f>
        <v>64000000</v>
      </c>
      <c r="AB49" s="57" t="s">
        <v>309</v>
      </c>
      <c r="AC49" s="57" t="str">
        <f>AB49</f>
        <v>Perpustakaan</v>
      </c>
    </row>
    <row r="50" spans="1:29" ht="21">
      <c r="A50" s="168"/>
      <c r="B50" s="168"/>
      <c r="C50" s="168"/>
      <c r="D50" s="28"/>
      <c r="E50" s="28"/>
      <c r="F50" s="28"/>
      <c r="G50" s="28"/>
      <c r="H50" s="28"/>
      <c r="I50" s="28"/>
      <c r="J50" s="28"/>
      <c r="K50" s="29"/>
      <c r="L50" s="32" t="s">
        <v>60</v>
      </c>
      <c r="M50" s="49"/>
      <c r="N50" s="33" t="s">
        <v>77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>
      <c r="A51" s="174"/>
      <c r="B51" s="174"/>
      <c r="C51" s="168"/>
      <c r="D51" s="28"/>
      <c r="E51" s="28"/>
      <c r="F51" s="28"/>
      <c r="G51" s="28"/>
      <c r="H51" s="28"/>
      <c r="I51" s="28"/>
      <c r="J51" s="28"/>
      <c r="K51" s="29"/>
      <c r="L51" s="32"/>
      <c r="M51" s="49"/>
      <c r="N51" s="33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31.5">
      <c r="A52" s="170"/>
      <c r="B52" s="170"/>
      <c r="C52" s="168"/>
      <c r="D52" s="28">
        <v>1</v>
      </c>
      <c r="E52" s="28">
        <v>26</v>
      </c>
      <c r="F52" s="28">
        <v>1</v>
      </c>
      <c r="G52" s="28">
        <v>26</v>
      </c>
      <c r="H52" s="46" t="s">
        <v>57</v>
      </c>
      <c r="I52" s="46" t="s">
        <v>61</v>
      </c>
      <c r="J52" s="46">
        <v>22</v>
      </c>
      <c r="K52" s="29" t="s">
        <v>52</v>
      </c>
      <c r="L52" s="32" t="s">
        <v>63</v>
      </c>
      <c r="M52" s="49"/>
      <c r="N52" s="33" t="s">
        <v>78</v>
      </c>
      <c r="O52" s="15"/>
      <c r="P52" s="78">
        <v>0.9</v>
      </c>
      <c r="Q52" s="79">
        <f>Indikator!D49</f>
        <v>3968000</v>
      </c>
      <c r="R52" s="78">
        <v>0.9</v>
      </c>
      <c r="S52" s="79">
        <v>3000000</v>
      </c>
      <c r="T52" s="78">
        <v>0.9</v>
      </c>
      <c r="U52" s="79">
        <v>3000000</v>
      </c>
      <c r="V52" s="78">
        <v>0.9</v>
      </c>
      <c r="W52" s="79">
        <v>3000000</v>
      </c>
      <c r="X52" s="78">
        <v>0.9</v>
      </c>
      <c r="Y52" s="79">
        <v>3000000</v>
      </c>
      <c r="Z52" s="78">
        <v>0.9</v>
      </c>
      <c r="AA52" s="80">
        <f>SUM(Q52+S52+U52+W52+Y52)</f>
        <v>15968000</v>
      </c>
      <c r="AB52" s="57" t="s">
        <v>309</v>
      </c>
      <c r="AC52" s="57" t="str">
        <f>AB52</f>
        <v>Perpustakaan</v>
      </c>
    </row>
    <row r="53" spans="1:29" ht="21">
      <c r="A53" s="168"/>
      <c r="B53" s="168"/>
      <c r="C53" s="168"/>
      <c r="D53" s="28"/>
      <c r="E53" s="28"/>
      <c r="F53" s="28"/>
      <c r="G53" s="28"/>
      <c r="H53" s="28"/>
      <c r="I53" s="28"/>
      <c r="J53" s="28"/>
      <c r="K53" s="29"/>
      <c r="L53" s="32" t="s">
        <v>60</v>
      </c>
      <c r="M53" s="49"/>
      <c r="N53" s="33" t="s">
        <v>79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>
      <c r="A54" s="168"/>
      <c r="B54" s="168"/>
      <c r="C54" s="168"/>
      <c r="D54" s="28"/>
      <c r="E54" s="28"/>
      <c r="F54" s="28"/>
      <c r="G54" s="28"/>
      <c r="H54" s="28"/>
      <c r="I54" s="28"/>
      <c r="J54" s="28"/>
      <c r="K54" s="29"/>
      <c r="L54" s="32"/>
      <c r="M54" s="49"/>
      <c r="N54" s="33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42">
      <c r="A55" s="168"/>
      <c r="B55" s="168"/>
      <c r="C55" s="168"/>
      <c r="D55" s="28">
        <v>1</v>
      </c>
      <c r="E55" s="28">
        <v>26</v>
      </c>
      <c r="F55" s="28">
        <v>1</v>
      </c>
      <c r="G55" s="28">
        <v>26</v>
      </c>
      <c r="H55" s="46" t="s">
        <v>57</v>
      </c>
      <c r="I55" s="46" t="s">
        <v>61</v>
      </c>
      <c r="J55" s="46">
        <v>24</v>
      </c>
      <c r="K55" s="29" t="s">
        <v>53</v>
      </c>
      <c r="L55" s="32" t="s">
        <v>63</v>
      </c>
      <c r="M55" s="49"/>
      <c r="N55" s="33" t="s">
        <v>80</v>
      </c>
      <c r="O55" s="15"/>
      <c r="P55" s="78">
        <v>0.9</v>
      </c>
      <c r="Q55" s="79">
        <f>Indikator!D52</f>
        <v>78194000</v>
      </c>
      <c r="R55" s="78">
        <v>0.9</v>
      </c>
      <c r="S55" s="79">
        <v>68000000</v>
      </c>
      <c r="T55" s="78">
        <v>0.9</v>
      </c>
      <c r="U55" s="79">
        <v>60000000</v>
      </c>
      <c r="V55" s="78">
        <v>0.9</v>
      </c>
      <c r="W55" s="79">
        <v>66000000</v>
      </c>
      <c r="X55" s="78">
        <v>0.9</v>
      </c>
      <c r="Y55" s="79">
        <v>60000000</v>
      </c>
      <c r="Z55" s="78">
        <v>0.9</v>
      </c>
      <c r="AA55" s="80">
        <f>SUM(Q55+S55+U55+W55+Y55)</f>
        <v>332194000</v>
      </c>
      <c r="AB55" s="57" t="s">
        <v>309</v>
      </c>
      <c r="AC55" s="57" t="str">
        <f>AB55</f>
        <v>Perpustakaan</v>
      </c>
    </row>
    <row r="56" spans="1:29" ht="31.5">
      <c r="A56" s="168"/>
      <c r="B56" s="168"/>
      <c r="C56" s="168"/>
      <c r="D56" s="28"/>
      <c r="E56" s="28"/>
      <c r="F56" s="28"/>
      <c r="G56" s="28"/>
      <c r="H56" s="28"/>
      <c r="I56" s="28"/>
      <c r="J56" s="28"/>
      <c r="K56" s="29"/>
      <c r="L56" s="32" t="s">
        <v>60</v>
      </c>
      <c r="M56" s="49"/>
      <c r="N56" s="33" t="s">
        <v>81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>
      <c r="A57" s="168"/>
      <c r="B57" s="168"/>
      <c r="C57" s="168"/>
      <c r="D57" s="28"/>
      <c r="E57" s="28"/>
      <c r="F57" s="28"/>
      <c r="G57" s="28"/>
      <c r="H57" s="28"/>
      <c r="I57" s="28"/>
      <c r="J57" s="28"/>
      <c r="K57" s="29"/>
      <c r="L57" s="32"/>
      <c r="M57" s="49"/>
      <c r="N57" s="33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31.5">
      <c r="A58" s="168"/>
      <c r="B58" s="168"/>
      <c r="C58" s="168"/>
      <c r="D58" s="28">
        <v>1</v>
      </c>
      <c r="E58" s="28">
        <v>26</v>
      </c>
      <c r="F58" s="28">
        <v>1</v>
      </c>
      <c r="G58" s="28">
        <v>26</v>
      </c>
      <c r="H58" s="46" t="s">
        <v>57</v>
      </c>
      <c r="I58" s="46" t="s">
        <v>61</v>
      </c>
      <c r="J58" s="46">
        <v>28</v>
      </c>
      <c r="K58" s="29" t="s">
        <v>142</v>
      </c>
      <c r="L58" s="32" t="s">
        <v>59</v>
      </c>
      <c r="M58" s="49"/>
      <c r="N58" s="33" t="s">
        <v>143</v>
      </c>
      <c r="O58" s="15"/>
      <c r="P58" s="78">
        <v>0.9</v>
      </c>
      <c r="Q58" s="79">
        <f>Indikator!D55</f>
        <v>5000000</v>
      </c>
      <c r="R58" s="78">
        <v>0.9</v>
      </c>
      <c r="S58" s="79">
        <v>3000000</v>
      </c>
      <c r="T58" s="78">
        <v>0.9</v>
      </c>
      <c r="U58" s="79">
        <v>3000000</v>
      </c>
      <c r="V58" s="78">
        <v>0.9</v>
      </c>
      <c r="W58" s="79">
        <v>4000000</v>
      </c>
      <c r="X58" s="78">
        <v>0.9</v>
      </c>
      <c r="Y58" s="79">
        <v>3000000</v>
      </c>
      <c r="Z58" s="78">
        <v>0.9</v>
      </c>
      <c r="AA58" s="80">
        <f>SUM(Q58+S58+U58+W58+Y58)</f>
        <v>18000000</v>
      </c>
      <c r="AB58" s="57" t="s">
        <v>309</v>
      </c>
      <c r="AC58" s="57" t="str">
        <f>AB58</f>
        <v>Perpustakaan</v>
      </c>
    </row>
    <row r="59" spans="1:29" ht="21">
      <c r="A59" s="168"/>
      <c r="B59" s="168"/>
      <c r="C59" s="168"/>
      <c r="D59" s="28"/>
      <c r="E59" s="28"/>
      <c r="F59" s="28"/>
      <c r="G59" s="28"/>
      <c r="H59" s="28"/>
      <c r="I59" s="28"/>
      <c r="J59" s="28"/>
      <c r="K59" s="29"/>
      <c r="L59" s="32" t="s">
        <v>60</v>
      </c>
      <c r="M59" s="49"/>
      <c r="N59" s="33" t="s">
        <v>144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>
      <c r="A60" s="168"/>
      <c r="B60" s="168"/>
      <c r="C60" s="168"/>
      <c r="D60" s="28"/>
      <c r="E60" s="28"/>
      <c r="F60" s="28"/>
      <c r="G60" s="28"/>
      <c r="H60" s="28"/>
      <c r="I60" s="28"/>
      <c r="J60" s="28"/>
      <c r="K60" s="29"/>
      <c r="L60" s="32"/>
      <c r="M60" s="49"/>
      <c r="N60" s="33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s="257" customFormat="1" ht="66" customHeight="1">
      <c r="A61" s="112" t="s">
        <v>178</v>
      </c>
      <c r="B61" s="112" t="s">
        <v>179</v>
      </c>
      <c r="C61" s="112" t="s">
        <v>148</v>
      </c>
      <c r="D61" s="368">
        <v>1</v>
      </c>
      <c r="E61" s="368">
        <v>26</v>
      </c>
      <c r="F61" s="368">
        <v>1</v>
      </c>
      <c r="G61" s="368">
        <v>26</v>
      </c>
      <c r="H61" s="369" t="s">
        <v>57</v>
      </c>
      <c r="I61" s="369" t="s">
        <v>82</v>
      </c>
      <c r="J61" s="369"/>
      <c r="K61" s="370" t="s">
        <v>37</v>
      </c>
      <c r="L61" s="625" t="s">
        <v>334</v>
      </c>
      <c r="M61" s="626"/>
      <c r="N61" s="627"/>
      <c r="O61" s="374"/>
      <c r="P61" s="374"/>
      <c r="Q61" s="375">
        <f>Q62</f>
        <v>6700000</v>
      </c>
      <c r="R61" s="374"/>
      <c r="S61" s="375">
        <f>S62</f>
        <v>20000000</v>
      </c>
      <c r="T61" s="374"/>
      <c r="U61" s="375">
        <f>U62</f>
        <v>20000000</v>
      </c>
      <c r="V61" s="374"/>
      <c r="W61" s="375">
        <f>W62</f>
        <v>20000000</v>
      </c>
      <c r="X61" s="374"/>
      <c r="Y61" s="375">
        <f>Y62</f>
        <v>20000000</v>
      </c>
      <c r="Z61" s="374"/>
      <c r="AA61" s="375">
        <f>AA62</f>
        <v>86700000</v>
      </c>
      <c r="AB61" s="374"/>
      <c r="AC61" s="374"/>
    </row>
    <row r="62" spans="1:29" ht="31.5">
      <c r="A62" s="112"/>
      <c r="B62" s="112"/>
      <c r="C62" s="112"/>
      <c r="D62" s="28">
        <v>1</v>
      </c>
      <c r="E62" s="28">
        <v>26</v>
      </c>
      <c r="F62" s="28">
        <v>1</v>
      </c>
      <c r="G62" s="28">
        <v>26</v>
      </c>
      <c r="H62" s="46" t="s">
        <v>57</v>
      </c>
      <c r="I62" s="46" t="s">
        <v>82</v>
      </c>
      <c r="J62" s="46" t="s">
        <v>61</v>
      </c>
      <c r="K62" s="29" t="s">
        <v>54</v>
      </c>
      <c r="L62" s="32" t="s">
        <v>59</v>
      </c>
      <c r="M62" s="49" t="s">
        <v>66</v>
      </c>
      <c r="N62" s="33" t="s">
        <v>83</v>
      </c>
      <c r="O62" s="15"/>
      <c r="P62" s="78">
        <v>0.9</v>
      </c>
      <c r="Q62" s="79">
        <f>Indikator!D60</f>
        <v>6700000</v>
      </c>
      <c r="R62" s="78">
        <v>0.9</v>
      </c>
      <c r="S62" s="79">
        <v>20000000</v>
      </c>
      <c r="T62" s="78">
        <v>0.9</v>
      </c>
      <c r="U62" s="79">
        <v>20000000</v>
      </c>
      <c r="V62" s="78">
        <v>0.9</v>
      </c>
      <c r="W62" s="79">
        <v>20000000</v>
      </c>
      <c r="X62" s="78">
        <v>0.9</v>
      </c>
      <c r="Y62" s="79">
        <v>20000000</v>
      </c>
      <c r="Z62" s="78">
        <v>0.9</v>
      </c>
      <c r="AA62" s="80">
        <f>SUM(Q62+S62+U62+W62+Y62)</f>
        <v>86700000</v>
      </c>
      <c r="AB62" s="57" t="s">
        <v>309</v>
      </c>
      <c r="AC62" s="57" t="str">
        <f>AB62</f>
        <v>Perpustakaan</v>
      </c>
    </row>
    <row r="63" spans="1:29" ht="21">
      <c r="A63" s="112"/>
      <c r="B63" s="112"/>
      <c r="C63" s="112"/>
      <c r="D63" s="28"/>
      <c r="E63" s="28"/>
      <c r="F63" s="28"/>
      <c r="G63" s="28"/>
      <c r="H63" s="28"/>
      <c r="I63" s="28"/>
      <c r="J63" s="28"/>
      <c r="K63" s="29"/>
      <c r="L63" s="32" t="s">
        <v>60</v>
      </c>
      <c r="M63" s="49" t="s">
        <v>66</v>
      </c>
      <c r="N63" s="33" t="s">
        <v>84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>
      <c r="A64" s="112"/>
      <c r="B64" s="112"/>
      <c r="C64" s="112"/>
      <c r="D64" s="28"/>
      <c r="E64" s="28"/>
      <c r="F64" s="28"/>
      <c r="G64" s="28"/>
      <c r="H64" s="28"/>
      <c r="I64" s="28"/>
      <c r="J64" s="28"/>
      <c r="K64" s="29"/>
      <c r="L64" s="32"/>
      <c r="M64" s="49"/>
      <c r="N64" s="33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s="257" customFormat="1" ht="84" customHeight="1">
      <c r="A65" s="112" t="s">
        <v>180</v>
      </c>
      <c r="B65" s="112" t="s">
        <v>181</v>
      </c>
      <c r="C65" s="112" t="s">
        <v>149</v>
      </c>
      <c r="D65" s="368">
        <v>1</v>
      </c>
      <c r="E65" s="368">
        <v>26</v>
      </c>
      <c r="F65" s="368">
        <v>1</v>
      </c>
      <c r="G65" s="368">
        <v>26</v>
      </c>
      <c r="H65" s="369" t="s">
        <v>57</v>
      </c>
      <c r="I65" s="369" t="s">
        <v>74</v>
      </c>
      <c r="J65" s="373"/>
      <c r="K65" s="370" t="s">
        <v>38</v>
      </c>
      <c r="L65" s="625" t="s">
        <v>335</v>
      </c>
      <c r="M65" s="626"/>
      <c r="N65" s="627"/>
      <c r="O65" s="374"/>
      <c r="P65" s="374"/>
      <c r="Q65" s="375">
        <f>Q66</f>
        <v>19000000</v>
      </c>
      <c r="R65" s="374"/>
      <c r="S65" s="375">
        <f>S66</f>
        <v>48000000</v>
      </c>
      <c r="T65" s="374"/>
      <c r="U65" s="375">
        <f>U66</f>
        <v>40000000</v>
      </c>
      <c r="V65" s="374"/>
      <c r="W65" s="375">
        <f>W66</f>
        <v>40000000</v>
      </c>
      <c r="X65" s="374"/>
      <c r="Y65" s="375">
        <f>Y66</f>
        <v>40000000</v>
      </c>
      <c r="Z65" s="374"/>
      <c r="AA65" s="375">
        <f>AA66</f>
        <v>187000000</v>
      </c>
      <c r="AB65" s="374"/>
      <c r="AC65" s="374"/>
    </row>
    <row r="66" spans="1:29" s="257" customFormat="1" ht="21">
      <c r="A66" s="112"/>
      <c r="B66" s="112"/>
      <c r="C66" s="112"/>
      <c r="D66" s="373">
        <v>1</v>
      </c>
      <c r="E66" s="373">
        <v>26</v>
      </c>
      <c r="F66" s="373">
        <v>1</v>
      </c>
      <c r="G66" s="373">
        <v>26</v>
      </c>
      <c r="H66" s="376" t="s">
        <v>57</v>
      </c>
      <c r="I66" s="376" t="s">
        <v>332</v>
      </c>
      <c r="J66" s="28"/>
      <c r="K66" s="29" t="s">
        <v>56</v>
      </c>
      <c r="L66" s="32" t="s">
        <v>63</v>
      </c>
      <c r="M66" s="324" t="s">
        <v>66</v>
      </c>
      <c r="N66" s="33" t="s">
        <v>145</v>
      </c>
      <c r="O66" s="374"/>
      <c r="P66" s="78">
        <v>0.8</v>
      </c>
      <c r="Q66" s="79">
        <f>Indikator!D65</f>
        <v>19000000</v>
      </c>
      <c r="R66" s="78">
        <v>0.8</v>
      </c>
      <c r="S66" s="79">
        <v>48000000</v>
      </c>
      <c r="T66" s="78">
        <v>0.8</v>
      </c>
      <c r="U66" s="79">
        <v>40000000</v>
      </c>
      <c r="V66" s="78">
        <v>0.8</v>
      </c>
      <c r="W66" s="79">
        <f>U66</f>
        <v>40000000</v>
      </c>
      <c r="X66" s="78">
        <v>0.8</v>
      </c>
      <c r="Y66" s="79">
        <f>W66</f>
        <v>40000000</v>
      </c>
      <c r="Z66" s="78">
        <v>0.8</v>
      </c>
      <c r="AA66" s="80">
        <f>SUM(Q66+S66+U66+W66+Y66)</f>
        <v>187000000</v>
      </c>
      <c r="AB66" s="388" t="s">
        <v>309</v>
      </c>
      <c r="AC66" s="388" t="str">
        <f>AB66</f>
        <v>Perpustakaan</v>
      </c>
    </row>
    <row r="67" spans="1:29" s="257" customFormat="1" ht="21">
      <c r="A67" s="151"/>
      <c r="B67" s="151"/>
      <c r="C67" s="151"/>
      <c r="D67" s="36"/>
      <c r="E67" s="36"/>
      <c r="F67" s="36"/>
      <c r="G67" s="36"/>
      <c r="H67" s="36"/>
      <c r="I67" s="36"/>
      <c r="J67" s="36"/>
      <c r="K67" s="37"/>
      <c r="L67" s="26" t="s">
        <v>60</v>
      </c>
      <c r="M67" s="389" t="s">
        <v>66</v>
      </c>
      <c r="N67" s="27" t="s">
        <v>146</v>
      </c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</row>
    <row r="68" spans="1:29" s="257" customFormat="1">
      <c r="A68" s="391"/>
      <c r="B68" s="391"/>
      <c r="C68" s="391"/>
      <c r="D68" s="341"/>
      <c r="E68" s="341"/>
      <c r="F68" s="341"/>
      <c r="G68" s="341"/>
      <c r="H68" s="341"/>
      <c r="I68" s="341"/>
      <c r="J68" s="341"/>
      <c r="K68" s="343"/>
      <c r="L68" s="377"/>
      <c r="M68" s="392"/>
      <c r="N68" s="378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</row>
    <row r="69" spans="1:29" s="257" customFormat="1" ht="94.5" customHeight="1">
      <c r="A69" s="379" t="s">
        <v>347</v>
      </c>
      <c r="B69" s="379" t="s">
        <v>348</v>
      </c>
      <c r="C69" s="380" t="s">
        <v>349</v>
      </c>
      <c r="D69" s="381">
        <v>1</v>
      </c>
      <c r="E69" s="381">
        <v>26</v>
      </c>
      <c r="F69" s="381">
        <v>1</v>
      </c>
      <c r="G69" s="381">
        <v>26</v>
      </c>
      <c r="H69" s="563" t="s">
        <v>57</v>
      </c>
      <c r="I69" s="563" t="s">
        <v>62</v>
      </c>
      <c r="J69" s="381"/>
      <c r="K69" s="382" t="str">
        <f>Indikator!B69</f>
        <v>Program Pengembangan Budaya Baca dan Pembinaan Perpustakaan</v>
      </c>
      <c r="L69" s="625" t="s">
        <v>336</v>
      </c>
      <c r="M69" s="626"/>
      <c r="N69" s="627"/>
      <c r="O69" s="372"/>
      <c r="P69" s="78">
        <v>0.8</v>
      </c>
      <c r="Q69" s="371">
        <f>SUM(Q72:Q74)</f>
        <v>242126000</v>
      </c>
      <c r="R69" s="78">
        <v>0.8</v>
      </c>
      <c r="S69" s="371">
        <f>SUM(S72:S74)</f>
        <v>200000000</v>
      </c>
      <c r="T69" s="78">
        <v>0.8</v>
      </c>
      <c r="U69" s="371">
        <f>SUM(U72:U74)</f>
        <v>200000000</v>
      </c>
      <c r="V69" s="78">
        <v>0.8</v>
      </c>
      <c r="W69" s="371">
        <f>SUM(W72:W74)</f>
        <v>200000000</v>
      </c>
      <c r="X69" s="78">
        <v>0.8</v>
      </c>
      <c r="Y69" s="371">
        <f>SUM(Y72:Y74)</f>
        <v>200000000</v>
      </c>
      <c r="Z69" s="78">
        <v>0.8</v>
      </c>
      <c r="AA69" s="371">
        <f>SUM(AA72:AA74)</f>
        <v>1042126000</v>
      </c>
      <c r="AB69" s="372"/>
      <c r="AC69" s="372"/>
    </row>
    <row r="70" spans="1:29" s="405" customFormat="1" ht="36.75" customHeight="1">
      <c r="A70" s="394"/>
      <c r="B70" s="394"/>
      <c r="C70" s="394"/>
      <c r="D70" s="395">
        <v>1</v>
      </c>
      <c r="E70" s="395">
        <v>26</v>
      </c>
      <c r="F70" s="395">
        <v>1</v>
      </c>
      <c r="G70" s="395">
        <v>26</v>
      </c>
      <c r="H70" s="396" t="s">
        <v>57</v>
      </c>
      <c r="I70" s="396" t="s">
        <v>62</v>
      </c>
      <c r="J70" s="396" t="s">
        <v>57</v>
      </c>
      <c r="K70" s="397" t="str">
        <f>Indikator!B70</f>
        <v>Publikasi dan Sosialisasi minat budaya baca</v>
      </c>
      <c r="L70" s="398" t="s">
        <v>59</v>
      </c>
      <c r="M70" s="399" t="s">
        <v>66</v>
      </c>
      <c r="N70" s="400" t="s">
        <v>316</v>
      </c>
      <c r="O70" s="401"/>
      <c r="P70" s="78">
        <v>0.8</v>
      </c>
      <c r="Q70" s="402">
        <f>76388000</f>
        <v>76388000</v>
      </c>
      <c r="R70" s="78">
        <v>0.8</v>
      </c>
      <c r="S70" s="402">
        <v>100000000</v>
      </c>
      <c r="T70" s="78">
        <v>0.8</v>
      </c>
      <c r="U70" s="402">
        <f>S70</f>
        <v>100000000</v>
      </c>
      <c r="V70" s="78">
        <v>0.8</v>
      </c>
      <c r="W70" s="402">
        <f>U70</f>
        <v>100000000</v>
      </c>
      <c r="X70" s="78">
        <v>0.8</v>
      </c>
      <c r="Y70" s="402">
        <f>W70</f>
        <v>100000000</v>
      </c>
      <c r="Z70" s="78">
        <v>0.8</v>
      </c>
      <c r="AA70" s="403">
        <f>SUM(Q70+S70+U70+W70+Y70)</f>
        <v>476388000</v>
      </c>
      <c r="AB70" s="404" t="s">
        <v>309</v>
      </c>
      <c r="AC70" s="404" t="str">
        <f>AB70</f>
        <v>Perpustakaan</v>
      </c>
    </row>
    <row r="71" spans="1:29" ht="36.75" customHeight="1">
      <c r="A71" s="168"/>
      <c r="B71" s="168"/>
      <c r="C71" s="168"/>
      <c r="D71" s="28"/>
      <c r="E71" s="28"/>
      <c r="F71" s="28"/>
      <c r="G71" s="28"/>
      <c r="H71" s="28"/>
      <c r="I71" s="28"/>
      <c r="J71" s="28"/>
      <c r="K71" s="29"/>
      <c r="L71" s="32" t="s">
        <v>60</v>
      </c>
      <c r="M71" s="49" t="s">
        <v>66</v>
      </c>
      <c r="N71" s="33" t="s">
        <v>317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85.5" customHeight="1">
      <c r="A72" s="168"/>
      <c r="B72" s="168"/>
      <c r="C72" s="168"/>
      <c r="D72" s="28">
        <v>1</v>
      </c>
      <c r="E72" s="28">
        <v>26</v>
      </c>
      <c r="F72" s="28">
        <v>1</v>
      </c>
      <c r="G72" s="28">
        <v>26</v>
      </c>
      <c r="H72" s="46" t="s">
        <v>57</v>
      </c>
      <c r="I72" s="46" t="s">
        <v>62</v>
      </c>
      <c r="J72" s="46" t="s">
        <v>61</v>
      </c>
      <c r="K72" s="29" t="str">
        <f>Indikator!B73</f>
        <v>Penyediaan bahan pustaka Perpustakaan Umum Daerah</v>
      </c>
      <c r="L72" s="32" t="s">
        <v>59</v>
      </c>
      <c r="M72" s="324" t="s">
        <v>66</v>
      </c>
      <c r="N72" s="33" t="s">
        <v>314</v>
      </c>
      <c r="O72" s="15"/>
      <c r="P72" s="78">
        <v>0.8</v>
      </c>
      <c r="Q72" s="79">
        <v>59000000</v>
      </c>
      <c r="R72" s="78">
        <v>0.8</v>
      </c>
      <c r="S72" s="79">
        <v>50000000</v>
      </c>
      <c r="T72" s="78">
        <v>0.8</v>
      </c>
      <c r="U72" s="79">
        <f>S72</f>
        <v>50000000</v>
      </c>
      <c r="V72" s="78">
        <v>0.8</v>
      </c>
      <c r="W72" s="79">
        <f>U72</f>
        <v>50000000</v>
      </c>
      <c r="X72" s="78">
        <v>0.8</v>
      </c>
      <c r="Y72" s="79">
        <f>W72</f>
        <v>50000000</v>
      </c>
      <c r="Z72" s="78">
        <v>0.8</v>
      </c>
      <c r="AA72" s="80">
        <f>SUM(Q72+S72+U72+W72+Y72)</f>
        <v>259000000</v>
      </c>
      <c r="AB72" s="57" t="s">
        <v>309</v>
      </c>
      <c r="AC72" s="57" t="str">
        <f>AB72</f>
        <v>Perpustakaan</v>
      </c>
    </row>
    <row r="73" spans="1:29" ht="36.75" customHeight="1">
      <c r="A73" s="168"/>
      <c r="B73" s="168"/>
      <c r="C73" s="168"/>
      <c r="D73" s="28"/>
      <c r="E73" s="28"/>
      <c r="F73" s="28"/>
      <c r="G73" s="28"/>
      <c r="H73" s="28"/>
      <c r="I73" s="28"/>
      <c r="J73" s="28"/>
      <c r="K73" s="29"/>
      <c r="L73" s="32" t="s">
        <v>60</v>
      </c>
      <c r="M73" s="49" t="s">
        <v>66</v>
      </c>
      <c r="N73" s="33" t="s">
        <v>315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31.5">
      <c r="A74" s="168"/>
      <c r="B74" s="168"/>
      <c r="C74" s="168"/>
      <c r="D74" s="28">
        <v>1</v>
      </c>
      <c r="E74" s="28">
        <v>26</v>
      </c>
      <c r="F74" s="28">
        <v>1</v>
      </c>
      <c r="G74" s="28">
        <v>26</v>
      </c>
      <c r="H74" s="46" t="s">
        <v>57</v>
      </c>
      <c r="I74" s="46" t="s">
        <v>62</v>
      </c>
      <c r="J74" s="46" t="s">
        <v>82</v>
      </c>
      <c r="K74" s="29" t="s">
        <v>328</v>
      </c>
      <c r="L74" s="32" t="s">
        <v>59</v>
      </c>
      <c r="M74" s="49" t="s">
        <v>66</v>
      </c>
      <c r="N74" s="33" t="s">
        <v>316</v>
      </c>
      <c r="O74" s="15"/>
      <c r="P74" s="78">
        <v>0.8</v>
      </c>
      <c r="Q74" s="79">
        <v>183126000</v>
      </c>
      <c r="R74" s="78">
        <v>0.8</v>
      </c>
      <c r="S74" s="79">
        <v>150000000</v>
      </c>
      <c r="T74" s="78">
        <v>0.8</v>
      </c>
      <c r="U74" s="79">
        <f>S74</f>
        <v>150000000</v>
      </c>
      <c r="V74" s="78">
        <v>0.8</v>
      </c>
      <c r="W74" s="79">
        <f>U74</f>
        <v>150000000</v>
      </c>
      <c r="X74" s="78">
        <v>0.8</v>
      </c>
      <c r="Y74" s="79">
        <f>W74</f>
        <v>150000000</v>
      </c>
      <c r="Z74" s="78">
        <v>0.8</v>
      </c>
      <c r="AA74" s="80">
        <f>SUM(Q74+S74+U74+W74+Y74)</f>
        <v>783126000</v>
      </c>
      <c r="AB74" s="57" t="s">
        <v>309</v>
      </c>
      <c r="AC74" s="57" t="str">
        <f>AB74</f>
        <v>Perpustakaan</v>
      </c>
    </row>
    <row r="75" spans="1:29" ht="33.75" customHeight="1">
      <c r="A75" s="168"/>
      <c r="B75" s="168"/>
      <c r="C75" s="168"/>
      <c r="D75" s="28"/>
      <c r="E75" s="28"/>
      <c r="F75" s="28"/>
      <c r="G75" s="28"/>
      <c r="H75" s="28"/>
      <c r="I75" s="28"/>
      <c r="J75" s="28"/>
      <c r="K75" s="29"/>
      <c r="L75" s="32" t="s">
        <v>60</v>
      </c>
      <c r="M75" s="49" t="s">
        <v>66</v>
      </c>
      <c r="N75" s="33" t="s">
        <v>317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21" customHeight="1">
      <c r="A76" s="168"/>
      <c r="B76" s="168"/>
      <c r="C76" s="168"/>
      <c r="D76" s="28"/>
      <c r="E76" s="28"/>
      <c r="F76" s="28"/>
      <c r="G76" s="28"/>
      <c r="H76" s="28"/>
      <c r="I76" s="28"/>
      <c r="J76" s="28"/>
      <c r="K76" s="29"/>
      <c r="L76" s="32"/>
      <c r="M76" s="49"/>
      <c r="N76" s="33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66" customHeight="1">
      <c r="A77" s="569" t="s">
        <v>353</v>
      </c>
      <c r="B77" s="165" t="s">
        <v>354</v>
      </c>
      <c r="C77" s="112" t="s">
        <v>355</v>
      </c>
      <c r="D77" s="38">
        <v>1</v>
      </c>
      <c r="E77" s="38">
        <v>26</v>
      </c>
      <c r="F77" s="38">
        <v>1</v>
      </c>
      <c r="G77" s="38">
        <v>26</v>
      </c>
      <c r="H77" s="39">
        <v>1</v>
      </c>
      <c r="I77" s="38">
        <v>15</v>
      </c>
      <c r="J77" s="28"/>
      <c r="K77" s="568" t="str">
        <f>Indikator!B79</f>
        <v>Program Perbaikan Sistem Administrasi Kearsipan</v>
      </c>
      <c r="L77" s="625" t="s">
        <v>337</v>
      </c>
      <c r="M77" s="626"/>
      <c r="N77" s="627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40.5" customHeight="1">
      <c r="A78" s="168"/>
      <c r="B78" s="168"/>
      <c r="C78" s="168"/>
      <c r="D78" s="28">
        <v>1</v>
      </c>
      <c r="E78" s="28">
        <v>26</v>
      </c>
      <c r="F78" s="28">
        <v>1</v>
      </c>
      <c r="G78" s="28">
        <v>26</v>
      </c>
      <c r="H78" s="46" t="s">
        <v>57</v>
      </c>
      <c r="I78" s="28">
        <v>15</v>
      </c>
      <c r="J78" s="46">
        <v>2</v>
      </c>
      <c r="K78" s="29" t="str">
        <f>Indikator!B80</f>
        <v>Pengumpulan data</v>
      </c>
      <c r="L78" s="32" t="s">
        <v>63</v>
      </c>
      <c r="M78" s="49"/>
      <c r="N78" s="33" t="s">
        <v>318</v>
      </c>
      <c r="O78" s="15"/>
      <c r="P78" s="96">
        <v>0.8</v>
      </c>
      <c r="Q78" s="87"/>
      <c r="R78" s="96">
        <v>0.8</v>
      </c>
      <c r="S78" s="95">
        <v>35000000</v>
      </c>
      <c r="T78" s="96">
        <v>0.8</v>
      </c>
      <c r="U78" s="93">
        <f>S78</f>
        <v>35000000</v>
      </c>
      <c r="V78" s="96">
        <v>0.8</v>
      </c>
      <c r="W78" s="93">
        <f>U78</f>
        <v>35000000</v>
      </c>
      <c r="X78" s="96">
        <v>0.8</v>
      </c>
      <c r="Y78" s="93">
        <f>W78</f>
        <v>35000000</v>
      </c>
      <c r="Z78" s="96">
        <v>0.8</v>
      </c>
      <c r="AA78" s="98">
        <f>SUM(Q78+S78+U78+W78+Y78)</f>
        <v>140000000</v>
      </c>
      <c r="AB78" s="57" t="s">
        <v>309</v>
      </c>
      <c r="AC78" s="57" t="str">
        <f>AB78</f>
        <v>Perpustakaan</v>
      </c>
    </row>
    <row r="79" spans="1:29" ht="40.5" customHeight="1">
      <c r="A79" s="168"/>
      <c r="B79" s="168"/>
      <c r="C79" s="168"/>
      <c r="D79" s="38"/>
      <c r="E79" s="38"/>
      <c r="F79" s="38"/>
      <c r="G79" s="38"/>
      <c r="H79" s="39"/>
      <c r="I79" s="38"/>
      <c r="J79" s="28"/>
      <c r="K79" s="40"/>
      <c r="L79" s="32" t="s">
        <v>65</v>
      </c>
      <c r="M79" s="49"/>
      <c r="N79" s="33" t="s">
        <v>318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ht="31.5">
      <c r="A80" s="168"/>
      <c r="B80" s="168"/>
      <c r="C80" s="168"/>
      <c r="D80" s="28">
        <v>1</v>
      </c>
      <c r="E80" s="28">
        <v>26</v>
      </c>
      <c r="F80" s="28">
        <v>1</v>
      </c>
      <c r="G80" s="28">
        <v>26</v>
      </c>
      <c r="H80" s="46" t="s">
        <v>57</v>
      </c>
      <c r="I80" s="28">
        <v>15</v>
      </c>
      <c r="J80" s="46">
        <v>4</v>
      </c>
      <c r="K80" s="29" t="str">
        <f>Indikator!B83</f>
        <v>Penyusunan system catalog data</v>
      </c>
      <c r="L80" s="32" t="s">
        <v>63</v>
      </c>
      <c r="M80" s="49"/>
      <c r="N80" s="33" t="s">
        <v>319</v>
      </c>
      <c r="O80" s="15"/>
      <c r="P80" s="96">
        <v>0.8</v>
      </c>
      <c r="Q80" s="88"/>
      <c r="R80" s="96">
        <v>0.8</v>
      </c>
      <c r="S80" s="99">
        <v>30000000</v>
      </c>
      <c r="T80" s="96">
        <v>0.8</v>
      </c>
      <c r="U80" s="99">
        <f>S80</f>
        <v>30000000</v>
      </c>
      <c r="V80" s="96">
        <v>0.8</v>
      </c>
      <c r="W80" s="99">
        <f>U80</f>
        <v>30000000</v>
      </c>
      <c r="X80" s="96">
        <v>0.8</v>
      </c>
      <c r="Y80" s="99">
        <f>W80</f>
        <v>30000000</v>
      </c>
      <c r="Z80" s="96">
        <v>0.8</v>
      </c>
      <c r="AA80" s="98">
        <f>SUM(Q80+S80+U80+W80+Y80)</f>
        <v>120000000</v>
      </c>
      <c r="AB80" s="57" t="s">
        <v>309</v>
      </c>
      <c r="AC80" s="57" t="str">
        <f>AB80</f>
        <v>Perpustakaan</v>
      </c>
    </row>
    <row r="81" spans="1:29" ht="21">
      <c r="A81" s="168"/>
      <c r="B81" s="168"/>
      <c r="C81" s="168"/>
      <c r="D81" s="28"/>
      <c r="E81" s="28"/>
      <c r="F81" s="28"/>
      <c r="G81" s="28"/>
      <c r="H81" s="46"/>
      <c r="I81" s="28"/>
      <c r="J81" s="46"/>
      <c r="K81" s="29"/>
      <c r="L81" s="32" t="s">
        <v>60</v>
      </c>
      <c r="M81" s="49"/>
      <c r="N81" s="33" t="s">
        <v>320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31.5">
      <c r="A82" s="168"/>
      <c r="B82" s="168"/>
      <c r="C82" s="168"/>
      <c r="D82" s="28">
        <v>1</v>
      </c>
      <c r="E82" s="28">
        <v>26</v>
      </c>
      <c r="F82" s="28">
        <v>1</v>
      </c>
      <c r="G82" s="28">
        <v>26</v>
      </c>
      <c r="H82" s="46" t="s">
        <v>57</v>
      </c>
      <c r="I82" s="28">
        <v>15</v>
      </c>
      <c r="J82" s="46">
        <v>8</v>
      </c>
      <c r="K82" s="29" t="str">
        <f>Indikator!B86</f>
        <v>Survey dan pendataan arsip dinamis</v>
      </c>
      <c r="L82" s="32" t="s">
        <v>63</v>
      </c>
      <c r="M82" s="49"/>
      <c r="N82" s="33" t="s">
        <v>321</v>
      </c>
      <c r="O82" s="15"/>
      <c r="P82" s="96">
        <v>0.8</v>
      </c>
      <c r="Q82" s="85"/>
      <c r="R82" s="96">
        <v>0.8</v>
      </c>
      <c r="S82" s="86">
        <v>35000000</v>
      </c>
      <c r="T82" s="96">
        <v>0.8</v>
      </c>
      <c r="U82" s="99">
        <f>S82</f>
        <v>35000000</v>
      </c>
      <c r="V82" s="96">
        <v>0.8</v>
      </c>
      <c r="W82" s="99">
        <f>U82</f>
        <v>35000000</v>
      </c>
      <c r="X82" s="96">
        <v>0.8</v>
      </c>
      <c r="Y82" s="99">
        <f>W82</f>
        <v>35000000</v>
      </c>
      <c r="Z82" s="96">
        <v>0.8</v>
      </c>
      <c r="AA82" s="98">
        <f>SUM(Q82+S82+U82+W82+Y82)</f>
        <v>140000000</v>
      </c>
      <c r="AB82" s="57" t="s">
        <v>309</v>
      </c>
      <c r="AC82" s="57" t="str">
        <f>AB82</f>
        <v>Perpustakaan</v>
      </c>
    </row>
    <row r="83" spans="1:29" ht="21">
      <c r="A83" s="169"/>
      <c r="B83" s="169"/>
      <c r="C83" s="169"/>
      <c r="D83" s="36"/>
      <c r="E83" s="36"/>
      <c r="F83" s="36"/>
      <c r="G83" s="36"/>
      <c r="H83" s="36"/>
      <c r="I83" s="36"/>
      <c r="J83" s="36"/>
      <c r="K83" s="37"/>
      <c r="L83" s="26" t="s">
        <v>65</v>
      </c>
      <c r="M83" s="52"/>
      <c r="N83" s="27" t="s">
        <v>322</v>
      </c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29">
      <c r="A84" s="528"/>
      <c r="B84" s="528"/>
      <c r="C84" s="528"/>
      <c r="D84" s="529"/>
      <c r="E84" s="529"/>
      <c r="F84" s="529"/>
      <c r="G84" s="529"/>
      <c r="H84" s="529"/>
      <c r="I84" s="529"/>
      <c r="J84" s="529"/>
      <c r="K84" s="530"/>
      <c r="L84" s="531"/>
      <c r="M84" s="532"/>
      <c r="N84" s="533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</row>
    <row r="85" spans="1:29" ht="63.75">
      <c r="A85" s="165" t="s">
        <v>350</v>
      </c>
      <c r="B85" s="165" t="s">
        <v>351</v>
      </c>
      <c r="C85" s="112" t="s">
        <v>352</v>
      </c>
      <c r="D85" s="92">
        <v>1</v>
      </c>
      <c r="E85" s="92">
        <v>26</v>
      </c>
      <c r="F85" s="92">
        <v>1</v>
      </c>
      <c r="G85" s="92">
        <v>26</v>
      </c>
      <c r="H85" s="89" t="s">
        <v>57</v>
      </c>
      <c r="I85" s="92">
        <v>16</v>
      </c>
      <c r="J85" s="81"/>
      <c r="K85" s="525" t="str">
        <f>Indikator!B89</f>
        <v>Program Penyelamatan dan Pelestarian Dokumen / Arsip Daerah</v>
      </c>
      <c r="L85" s="621" t="s">
        <v>338</v>
      </c>
      <c r="M85" s="622"/>
      <c r="N85" s="623"/>
      <c r="O85" s="21"/>
      <c r="P85" s="526"/>
      <c r="Q85" s="21"/>
      <c r="R85" s="526">
        <v>0.8</v>
      </c>
      <c r="S85" s="99">
        <v>100000000</v>
      </c>
      <c r="T85" s="526">
        <v>0.8</v>
      </c>
      <c r="U85" s="99">
        <v>100000000</v>
      </c>
      <c r="V85" s="526">
        <v>0.8</v>
      </c>
      <c r="W85" s="99">
        <v>100000000</v>
      </c>
      <c r="X85" s="526">
        <v>0.8</v>
      </c>
      <c r="Y85" s="99">
        <v>100000000</v>
      </c>
      <c r="Z85" s="527">
        <v>0.8</v>
      </c>
      <c r="AA85" s="337">
        <f>SUM(Q85+S85+U85+W85+Y85)</f>
        <v>400000000</v>
      </c>
      <c r="AB85" s="21"/>
      <c r="AC85" s="21"/>
    </row>
    <row r="86" spans="1:29" ht="31.5">
      <c r="A86" s="168"/>
      <c r="B86" s="168"/>
      <c r="C86" s="168"/>
      <c r="D86" s="28">
        <v>1</v>
      </c>
      <c r="E86" s="28">
        <v>26</v>
      </c>
      <c r="F86" s="28">
        <v>1</v>
      </c>
      <c r="G86" s="28">
        <v>26</v>
      </c>
      <c r="H86" s="46" t="s">
        <v>57</v>
      </c>
      <c r="I86" s="28">
        <v>16</v>
      </c>
      <c r="J86" s="46">
        <v>2</v>
      </c>
      <c r="K86" s="29" t="str">
        <f>Indikator!B90</f>
        <v>Pendataan dan Penataan Dokumen Arsip Daerah</v>
      </c>
      <c r="L86" s="32" t="s">
        <v>63</v>
      </c>
      <c r="M86" s="49"/>
      <c r="N86" s="33" t="s">
        <v>323</v>
      </c>
      <c r="O86" s="15"/>
      <c r="P86" s="96"/>
      <c r="Q86" s="85"/>
      <c r="R86" s="96">
        <v>0.8</v>
      </c>
      <c r="S86" s="86">
        <v>100000000</v>
      </c>
      <c r="T86" s="96">
        <v>0.8</v>
      </c>
      <c r="U86" s="99">
        <f>S86</f>
        <v>100000000</v>
      </c>
      <c r="V86" s="96">
        <v>0.8</v>
      </c>
      <c r="W86" s="99">
        <f>U86</f>
        <v>100000000</v>
      </c>
      <c r="X86" s="96">
        <v>0.8</v>
      </c>
      <c r="Y86" s="86">
        <f>W86</f>
        <v>100000000</v>
      </c>
      <c r="Z86" s="97">
        <v>0.8</v>
      </c>
      <c r="AA86" s="98">
        <f>SUM(Q86+S86+U86+W86+Y86)</f>
        <v>400000000</v>
      </c>
      <c r="AB86" s="57" t="s">
        <v>309</v>
      </c>
      <c r="AC86" s="57" t="str">
        <f>AB86</f>
        <v>Perpustakaan</v>
      </c>
    </row>
    <row r="87" spans="1:29" ht="31.5">
      <c r="A87" s="169"/>
      <c r="B87" s="169"/>
      <c r="C87" s="169"/>
      <c r="D87" s="105"/>
      <c r="E87" s="105"/>
      <c r="F87" s="105"/>
      <c r="G87" s="105"/>
      <c r="H87" s="106"/>
      <c r="I87" s="105"/>
      <c r="J87" s="36"/>
      <c r="K87" s="107"/>
      <c r="L87" s="26" t="s">
        <v>65</v>
      </c>
      <c r="M87" s="52"/>
      <c r="N87" s="27" t="s">
        <v>324</v>
      </c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29">
      <c r="A88" s="338"/>
      <c r="B88" s="338"/>
      <c r="C88" s="338"/>
      <c r="D88" s="339"/>
      <c r="E88" s="339"/>
      <c r="F88" s="339"/>
      <c r="G88" s="339"/>
      <c r="H88" s="340"/>
      <c r="I88" s="339"/>
      <c r="J88" s="341"/>
      <c r="K88" s="342"/>
      <c r="L88" s="377"/>
      <c r="M88" s="3"/>
      <c r="N88" s="37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s="257" customFormat="1" ht="113.25" customHeight="1">
      <c r="A89" s="175" t="s">
        <v>356</v>
      </c>
      <c r="B89" s="175" t="s">
        <v>357</v>
      </c>
      <c r="C89" s="175" t="s">
        <v>358</v>
      </c>
      <c r="D89" s="92">
        <v>1</v>
      </c>
      <c r="E89" s="92">
        <v>26</v>
      </c>
      <c r="F89" s="92">
        <v>1</v>
      </c>
      <c r="G89" s="92">
        <v>26</v>
      </c>
      <c r="H89" s="89" t="s">
        <v>57</v>
      </c>
      <c r="I89" s="92">
        <v>17</v>
      </c>
      <c r="J89" s="81"/>
      <c r="K89" s="525" t="str">
        <f>Indikator!B94</f>
        <v>Program Pemeliharaan Rutin/Berkala Sarana dan Prasarana Kearsipan</v>
      </c>
      <c r="L89" s="621" t="s">
        <v>339</v>
      </c>
      <c r="M89" s="622"/>
      <c r="N89" s="623"/>
      <c r="O89" s="372"/>
      <c r="P89" s="372"/>
      <c r="Q89" s="372"/>
      <c r="R89" s="526">
        <v>0.9</v>
      </c>
      <c r="S89" s="371">
        <f>SUM(S90:S93)</f>
        <v>150000000</v>
      </c>
      <c r="T89" s="526">
        <v>0.9</v>
      </c>
      <c r="U89" s="371">
        <f t="shared" ref="U89:Y89" si="3">SUM(U90:U93)</f>
        <v>150000000</v>
      </c>
      <c r="V89" s="526">
        <v>0.9</v>
      </c>
      <c r="W89" s="371">
        <f t="shared" si="3"/>
        <v>150000000</v>
      </c>
      <c r="X89" s="526">
        <v>0.9</v>
      </c>
      <c r="Y89" s="371">
        <f t="shared" si="3"/>
        <v>150000000</v>
      </c>
      <c r="Z89" s="526">
        <v>0.9</v>
      </c>
      <c r="AA89" s="371">
        <f>SUM(AA90:AA93)</f>
        <v>600000000</v>
      </c>
      <c r="AB89" s="372"/>
      <c r="AC89" s="372"/>
    </row>
    <row r="90" spans="1:29" s="257" customFormat="1" ht="31.5">
      <c r="A90" s="148"/>
      <c r="B90" s="148"/>
      <c r="C90" s="148"/>
      <c r="D90" s="28">
        <v>1</v>
      </c>
      <c r="E90" s="28">
        <v>26</v>
      </c>
      <c r="F90" s="28">
        <v>1</v>
      </c>
      <c r="G90" s="28">
        <v>26</v>
      </c>
      <c r="H90" s="46" t="s">
        <v>57</v>
      </c>
      <c r="I90" s="28">
        <v>17</v>
      </c>
      <c r="J90" s="46" t="s">
        <v>61</v>
      </c>
      <c r="K90" s="29" t="str">
        <f>Indikator!B95</f>
        <v>Pemeliharaan rutin berkala arsip daerah</v>
      </c>
      <c r="L90" s="32" t="s">
        <v>63</v>
      </c>
      <c r="M90" s="324"/>
      <c r="N90" s="33" t="s">
        <v>323</v>
      </c>
      <c r="O90" s="374"/>
      <c r="P90" s="96">
        <v>0</v>
      </c>
      <c r="Q90" s="85"/>
      <c r="R90" s="96">
        <v>0.9</v>
      </c>
      <c r="S90" s="86">
        <v>75000000</v>
      </c>
      <c r="T90" s="96">
        <v>0.9</v>
      </c>
      <c r="U90" s="99">
        <f>S90</f>
        <v>75000000</v>
      </c>
      <c r="V90" s="96">
        <v>0.9</v>
      </c>
      <c r="W90" s="99">
        <f>U90</f>
        <v>75000000</v>
      </c>
      <c r="X90" s="96">
        <v>0.9</v>
      </c>
      <c r="Y90" s="86">
        <f>W90</f>
        <v>75000000</v>
      </c>
      <c r="Z90" s="96">
        <v>0.9</v>
      </c>
      <c r="AA90" s="98">
        <f>SUM(Q90+S90+U90+W90+Y90)</f>
        <v>300000000</v>
      </c>
      <c r="AB90" s="57" t="s">
        <v>309</v>
      </c>
      <c r="AC90" s="57" t="str">
        <f>AB90</f>
        <v>Perpustakaan</v>
      </c>
    </row>
    <row r="91" spans="1:29" s="257" customFormat="1" ht="31.5">
      <c r="A91" s="151"/>
      <c r="B91" s="151"/>
      <c r="C91" s="151"/>
      <c r="D91" s="36"/>
      <c r="E91" s="36"/>
      <c r="F91" s="36"/>
      <c r="G91" s="36"/>
      <c r="H91" s="331"/>
      <c r="I91" s="36"/>
      <c r="J91" s="331"/>
      <c r="K91" s="37"/>
      <c r="L91" s="26" t="s">
        <v>65</v>
      </c>
      <c r="M91" s="389"/>
      <c r="N91" s="27" t="s">
        <v>324</v>
      </c>
      <c r="O91" s="390"/>
      <c r="P91" s="332"/>
      <c r="Q91" s="333"/>
      <c r="R91" s="332"/>
      <c r="S91" s="334"/>
      <c r="T91" s="332"/>
      <c r="U91" s="334"/>
      <c r="V91" s="332"/>
      <c r="W91" s="334"/>
      <c r="X91" s="332"/>
      <c r="Y91" s="334"/>
      <c r="Z91" s="332"/>
      <c r="AA91" s="335"/>
      <c r="AB91" s="336"/>
      <c r="AC91" s="336"/>
    </row>
    <row r="92" spans="1:29" ht="31.5">
      <c r="A92" s="174"/>
      <c r="B92" s="174"/>
      <c r="C92" s="174"/>
      <c r="D92" s="30">
        <v>1</v>
      </c>
      <c r="E92" s="30">
        <v>26</v>
      </c>
      <c r="F92" s="30">
        <v>1</v>
      </c>
      <c r="G92" s="30">
        <v>26</v>
      </c>
      <c r="H92" s="383" t="s">
        <v>57</v>
      </c>
      <c r="I92" s="30">
        <v>17</v>
      </c>
      <c r="J92" s="383" t="s">
        <v>82</v>
      </c>
      <c r="K92" s="31" t="str">
        <f>Indikator!B98</f>
        <v>Monitoring Evaluasi dan Pelaporan kondisi situasi data</v>
      </c>
      <c r="L92" s="34" t="s">
        <v>63</v>
      </c>
      <c r="M92" s="51"/>
      <c r="N92" s="35" t="s">
        <v>325</v>
      </c>
      <c r="O92" s="18"/>
      <c r="P92" s="384">
        <v>0</v>
      </c>
      <c r="Q92" s="535"/>
      <c r="R92" s="384">
        <v>0.9</v>
      </c>
      <c r="S92" s="536">
        <v>75000000</v>
      </c>
      <c r="T92" s="384">
        <v>0.9</v>
      </c>
      <c r="U92" s="385">
        <f>S92</f>
        <v>75000000</v>
      </c>
      <c r="V92" s="384">
        <v>0.9</v>
      </c>
      <c r="W92" s="385">
        <f>U92</f>
        <v>75000000</v>
      </c>
      <c r="X92" s="384">
        <v>0.9</v>
      </c>
      <c r="Y92" s="536">
        <f>W92</f>
        <v>75000000</v>
      </c>
      <c r="Z92" s="384">
        <v>0.9</v>
      </c>
      <c r="AA92" s="386">
        <f>SUM(Q92+S92+U92+W92+Y92)</f>
        <v>300000000</v>
      </c>
      <c r="AB92" s="387" t="s">
        <v>309</v>
      </c>
      <c r="AC92" s="387" t="str">
        <f>AB92</f>
        <v>Perpustakaan</v>
      </c>
    </row>
    <row r="93" spans="1:29" ht="21">
      <c r="A93" s="338"/>
      <c r="B93" s="338"/>
      <c r="C93" s="338"/>
      <c r="D93" s="341"/>
      <c r="E93" s="341"/>
      <c r="F93" s="341"/>
      <c r="G93" s="341"/>
      <c r="H93" s="553"/>
      <c r="I93" s="341"/>
      <c r="J93" s="553"/>
      <c r="K93" s="343"/>
      <c r="L93" s="377" t="s">
        <v>65</v>
      </c>
      <c r="M93" s="3"/>
      <c r="N93" s="378" t="s">
        <v>326</v>
      </c>
      <c r="O93" s="2"/>
      <c r="P93" s="554"/>
      <c r="Q93" s="555"/>
      <c r="R93" s="554"/>
      <c r="S93" s="385"/>
      <c r="T93" s="554"/>
      <c r="U93" s="385"/>
      <c r="V93" s="554"/>
      <c r="W93" s="385"/>
      <c r="X93" s="554"/>
      <c r="Y93" s="385"/>
      <c r="Z93" s="556"/>
      <c r="AA93" s="557"/>
      <c r="AB93" s="387"/>
      <c r="AC93" s="387"/>
    </row>
    <row r="94" spans="1:29" s="257" customFormat="1" ht="86.25" customHeight="1">
      <c r="A94" s="570" t="s">
        <v>279</v>
      </c>
      <c r="B94" s="570" t="s">
        <v>359</v>
      </c>
      <c r="C94" s="570" t="s">
        <v>360</v>
      </c>
      <c r="D94" s="92">
        <v>1</v>
      </c>
      <c r="E94" s="92">
        <v>26</v>
      </c>
      <c r="F94" s="92">
        <v>1</v>
      </c>
      <c r="G94" s="92">
        <v>26</v>
      </c>
      <c r="H94" s="89" t="s">
        <v>57</v>
      </c>
      <c r="I94" s="92">
        <v>18</v>
      </c>
      <c r="J94" s="81"/>
      <c r="K94" s="525" t="str">
        <f>Indikator!B101</f>
        <v>Program Peningkatan Kualitas Layanan Informasi</v>
      </c>
      <c r="L94" s="621" t="s">
        <v>340</v>
      </c>
      <c r="M94" s="622"/>
      <c r="N94" s="623"/>
      <c r="O94" s="372"/>
      <c r="P94" s="526">
        <v>0.9</v>
      </c>
      <c r="Q94" s="372"/>
      <c r="R94" s="526">
        <v>0.9</v>
      </c>
      <c r="S94" s="371">
        <f>SUM(S95:S98)</f>
        <v>150000000</v>
      </c>
      <c r="T94" s="526">
        <v>0.9</v>
      </c>
      <c r="U94" s="371">
        <f>SUM(U95:U98)</f>
        <v>150000000</v>
      </c>
      <c r="V94" s="526">
        <v>0.9</v>
      </c>
      <c r="W94" s="371">
        <f>SUM(W95:W98)</f>
        <v>150000000</v>
      </c>
      <c r="X94" s="526">
        <v>0.9</v>
      </c>
      <c r="Y94" s="371">
        <f>SUM(Y95:Y98)</f>
        <v>150000000</v>
      </c>
      <c r="Z94" s="526">
        <v>0.9</v>
      </c>
      <c r="AA94" s="371">
        <f>SUM(AA95:AA98)</f>
        <v>600000000</v>
      </c>
      <c r="AB94" s="372"/>
      <c r="AC94" s="372"/>
    </row>
    <row r="95" spans="1:29" ht="31.5">
      <c r="A95" s="175"/>
      <c r="B95" s="175"/>
      <c r="C95" s="175"/>
      <c r="D95" s="28">
        <v>1</v>
      </c>
      <c r="E95" s="28">
        <v>26</v>
      </c>
      <c r="F95" s="28">
        <v>1</v>
      </c>
      <c r="G95" s="28">
        <v>26</v>
      </c>
      <c r="H95" s="46" t="s">
        <v>57</v>
      </c>
      <c r="I95" s="28">
        <v>18</v>
      </c>
      <c r="J95" s="46" t="s">
        <v>57</v>
      </c>
      <c r="K95" s="29" t="str">
        <f>Indikator!B102</f>
        <v>Penyusunan dan Penerbitan Naskah Sumber Arsip</v>
      </c>
      <c r="L95" s="32" t="s">
        <v>63</v>
      </c>
      <c r="M95" s="49"/>
      <c r="N95" s="33" t="s">
        <v>325</v>
      </c>
      <c r="O95" s="15"/>
      <c r="P95" s="96">
        <v>0.9</v>
      </c>
      <c r="Q95" s="85"/>
      <c r="R95" s="96">
        <v>0.9</v>
      </c>
      <c r="S95" s="86">
        <v>25000000</v>
      </c>
      <c r="T95" s="96">
        <v>0.9</v>
      </c>
      <c r="U95" s="99">
        <f>S95</f>
        <v>25000000</v>
      </c>
      <c r="V95" s="96">
        <v>0.9</v>
      </c>
      <c r="W95" s="99">
        <f>U95</f>
        <v>25000000</v>
      </c>
      <c r="X95" s="96">
        <v>0.9</v>
      </c>
      <c r="Y95" s="86">
        <f>W95</f>
        <v>25000000</v>
      </c>
      <c r="Z95" s="96">
        <v>0.9</v>
      </c>
      <c r="AA95" s="98">
        <f>SUM(Q95+S95+U95+W95+Y95)</f>
        <v>100000000</v>
      </c>
      <c r="AB95" s="57" t="s">
        <v>309</v>
      </c>
      <c r="AC95" s="57" t="str">
        <f>AB95</f>
        <v>Perpustakaan</v>
      </c>
    </row>
    <row r="96" spans="1:29" ht="31.5">
      <c r="A96" s="175"/>
      <c r="B96" s="175"/>
      <c r="C96" s="175"/>
      <c r="D96" s="105"/>
      <c r="E96" s="105"/>
      <c r="F96" s="105"/>
      <c r="G96" s="105"/>
      <c r="H96" s="106"/>
      <c r="I96" s="105"/>
      <c r="J96" s="36"/>
      <c r="K96" s="107"/>
      <c r="L96" s="26" t="s">
        <v>65</v>
      </c>
      <c r="M96" s="52"/>
      <c r="N96" s="27" t="s">
        <v>324</v>
      </c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29">
      <c r="A97" s="284"/>
      <c r="B97" s="284"/>
      <c r="C97" s="284"/>
      <c r="D97" s="537"/>
      <c r="E97" s="537"/>
      <c r="F97" s="537"/>
      <c r="G97" s="537"/>
      <c r="H97" s="538"/>
      <c r="I97" s="537"/>
      <c r="J97" s="518"/>
      <c r="K97" s="539"/>
      <c r="L97" s="540"/>
      <c r="M97" s="541"/>
      <c r="N97" s="542"/>
      <c r="O97" s="521"/>
      <c r="P97" s="521"/>
      <c r="Q97" s="543"/>
      <c r="R97" s="521"/>
      <c r="S97" s="543"/>
      <c r="T97" s="521"/>
      <c r="U97" s="543"/>
      <c r="V97" s="521"/>
      <c r="W97" s="543"/>
      <c r="X97" s="521"/>
      <c r="Y97" s="543"/>
      <c r="Z97" s="521"/>
      <c r="AA97" s="521"/>
      <c r="AB97" s="543"/>
      <c r="AC97" s="543"/>
    </row>
    <row r="98" spans="1:29" ht="54.75" customHeight="1">
      <c r="A98" s="321"/>
      <c r="B98" s="321"/>
      <c r="C98" s="321"/>
      <c r="D98" s="81">
        <v>1</v>
      </c>
      <c r="E98" s="81">
        <v>26</v>
      </c>
      <c r="F98" s="81">
        <v>1</v>
      </c>
      <c r="G98" s="81">
        <v>26</v>
      </c>
      <c r="H98" s="89" t="s">
        <v>57</v>
      </c>
      <c r="I98" s="81">
        <v>18</v>
      </c>
      <c r="J98" s="89" t="s">
        <v>82</v>
      </c>
      <c r="K98" s="58" t="str">
        <f>Indikator!B106</f>
        <v>Sosialisasi Penyuluhan Kearsipan diLingkungan Instansi Pemerintah</v>
      </c>
      <c r="L98" s="82" t="s">
        <v>63</v>
      </c>
      <c r="M98" s="83"/>
      <c r="N98" s="84" t="s">
        <v>325</v>
      </c>
      <c r="O98" s="21"/>
      <c r="P98" s="526">
        <v>0.9</v>
      </c>
      <c r="Q98" s="88">
        <v>0</v>
      </c>
      <c r="R98" s="526">
        <v>0.9</v>
      </c>
      <c r="S98" s="99">
        <v>125000000</v>
      </c>
      <c r="T98" s="526">
        <v>0.9</v>
      </c>
      <c r="U98" s="99">
        <f>S98</f>
        <v>125000000</v>
      </c>
      <c r="V98" s="526">
        <v>0.9</v>
      </c>
      <c r="W98" s="99">
        <f>U98</f>
        <v>125000000</v>
      </c>
      <c r="X98" s="526">
        <v>0.9</v>
      </c>
      <c r="Y98" s="99">
        <f>W98</f>
        <v>125000000</v>
      </c>
      <c r="Z98" s="526">
        <v>0.9</v>
      </c>
      <c r="AA98" s="337">
        <f>SUM(Q98+S98+U98+W98+Y98)</f>
        <v>500000000</v>
      </c>
      <c r="AB98" s="57" t="s">
        <v>309</v>
      </c>
      <c r="AC98" s="57" t="str">
        <f>AB98</f>
        <v>Perpustakaan</v>
      </c>
    </row>
    <row r="99" spans="1:29" ht="42">
      <c r="A99" s="321"/>
      <c r="B99" s="321"/>
      <c r="C99" s="321"/>
      <c r="D99" s="105"/>
      <c r="E99" s="105"/>
      <c r="F99" s="105"/>
      <c r="G99" s="105"/>
      <c r="H99" s="106"/>
      <c r="I99" s="105"/>
      <c r="J99" s="36"/>
      <c r="K99" s="107"/>
      <c r="L99" s="26" t="s">
        <v>65</v>
      </c>
      <c r="M99" s="52"/>
      <c r="N99" s="27" t="s">
        <v>327</v>
      </c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29">
      <c r="A100" s="338"/>
      <c r="B100" s="338"/>
      <c r="C100" s="338"/>
      <c r="D100" s="339"/>
      <c r="E100" s="339"/>
      <c r="F100" s="339"/>
      <c r="G100" s="339"/>
      <c r="H100" s="340"/>
      <c r="I100" s="339"/>
      <c r="J100" s="341"/>
      <c r="K100" s="342"/>
      <c r="L100" s="377"/>
      <c r="M100" s="3"/>
      <c r="N100" s="37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>
      <c r="A101" s="325"/>
      <c r="B101" s="325"/>
      <c r="C101" s="325"/>
      <c r="D101" s="326"/>
      <c r="E101" s="326"/>
      <c r="F101" s="326"/>
      <c r="G101" s="326"/>
      <c r="H101" s="327"/>
      <c r="I101" s="326"/>
      <c r="J101" s="328"/>
      <c r="K101" s="329"/>
      <c r="L101" s="330"/>
      <c r="M101" s="42"/>
      <c r="N101" s="330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29">
      <c r="A102" s="325"/>
      <c r="B102" s="325"/>
      <c r="C102" s="325"/>
      <c r="D102" s="326"/>
      <c r="E102" s="326"/>
      <c r="F102" s="326"/>
      <c r="G102" s="326"/>
      <c r="H102" s="327"/>
      <c r="I102" s="326"/>
      <c r="J102" s="328"/>
      <c r="K102" s="329"/>
      <c r="L102" s="330"/>
      <c r="M102" s="42"/>
      <c r="N102" s="330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29" s="551" customFormat="1" ht="18.75">
      <c r="A103" s="544"/>
      <c r="B103" s="544"/>
      <c r="C103" s="544"/>
      <c r="D103" s="545"/>
      <c r="E103" s="545"/>
      <c r="F103" s="545"/>
      <c r="G103" s="545"/>
      <c r="H103" s="546"/>
      <c r="I103" s="545"/>
      <c r="J103" s="547"/>
      <c r="K103" s="548"/>
      <c r="L103" s="549"/>
      <c r="M103" s="550"/>
      <c r="N103" s="549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550"/>
      <c r="AB103" s="550"/>
      <c r="AC103" s="550"/>
    </row>
    <row r="104" spans="1:29" s="551" customFormat="1" ht="18.75">
      <c r="X104" s="624" t="s">
        <v>219</v>
      </c>
      <c r="Y104" s="624"/>
      <c r="Z104" s="624"/>
      <c r="AA104" s="624"/>
    </row>
    <row r="105" spans="1:29" s="551" customFormat="1" ht="18.75">
      <c r="Y105" s="552"/>
      <c r="Z105" s="552"/>
      <c r="AA105" s="552"/>
    </row>
    <row r="106" spans="1:29" s="551" customFormat="1" ht="18.75">
      <c r="Y106" s="552"/>
      <c r="Z106" s="552"/>
      <c r="AA106" s="552"/>
    </row>
    <row r="107" spans="1:29" s="551" customFormat="1" ht="18.75">
      <c r="Y107" s="552"/>
      <c r="Z107" s="552"/>
      <c r="AA107" s="552"/>
    </row>
    <row r="108" spans="1:29" s="551" customFormat="1" ht="18.75">
      <c r="X108" s="612" t="s">
        <v>223</v>
      </c>
      <c r="Y108" s="612"/>
      <c r="Z108" s="612"/>
      <c r="AA108" s="612"/>
    </row>
    <row r="109" spans="1:29" s="551" customFormat="1" ht="18.75">
      <c r="X109" s="613" t="s">
        <v>220</v>
      </c>
      <c r="Y109" s="613"/>
      <c r="Z109" s="613"/>
      <c r="AA109" s="613"/>
    </row>
    <row r="110" spans="1:29">
      <c r="X110" s="614" t="s">
        <v>221</v>
      </c>
      <c r="Y110" s="614"/>
      <c r="Z110" s="614"/>
      <c r="AA110" s="614"/>
    </row>
  </sheetData>
  <mergeCells count="36">
    <mergeCell ref="A2:AC2"/>
    <mergeCell ref="A3:AC3"/>
    <mergeCell ref="A4:AC4"/>
    <mergeCell ref="A6:A8"/>
    <mergeCell ref="B6:B8"/>
    <mergeCell ref="C6:C8"/>
    <mergeCell ref="P6:AA6"/>
    <mergeCell ref="Z7:AA7"/>
    <mergeCell ref="AB6:AB8"/>
    <mergeCell ref="AC6:AC8"/>
    <mergeCell ref="K6:K8"/>
    <mergeCell ref="O6:O8"/>
    <mergeCell ref="D6:J8"/>
    <mergeCell ref="L6:N8"/>
    <mergeCell ref="X7:Y7"/>
    <mergeCell ref="V7:W7"/>
    <mergeCell ref="T7:U7"/>
    <mergeCell ref="R7:S7"/>
    <mergeCell ref="P7:Q7"/>
    <mergeCell ref="L12:N12"/>
    <mergeCell ref="L42:N42"/>
    <mergeCell ref="L10:N10"/>
    <mergeCell ref="L11:N11"/>
    <mergeCell ref="X108:AA108"/>
    <mergeCell ref="X109:AA109"/>
    <mergeCell ref="X110:AA110"/>
    <mergeCell ref="G9:J9"/>
    <mergeCell ref="L9:N9"/>
    <mergeCell ref="L94:N94"/>
    <mergeCell ref="X104:AA104"/>
    <mergeCell ref="L61:N61"/>
    <mergeCell ref="L65:N65"/>
    <mergeCell ref="L69:N69"/>
    <mergeCell ref="L77:N77"/>
    <mergeCell ref="L85:N85"/>
    <mergeCell ref="L89:N89"/>
  </mergeCells>
  <pageMargins left="0.5" right="0.25" top="0.25" bottom="0.25" header="0.31496062992126" footer="0.31496062992126"/>
  <pageSetup paperSize="5" scale="6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</sheetPr>
  <dimension ref="A1:I117"/>
  <sheetViews>
    <sheetView view="pageLayout" topLeftCell="A25" zoomScale="85" zoomScaleSheetLayoutView="100" zoomScalePageLayoutView="85" workbookViewId="0">
      <selection activeCell="F30" sqref="F30"/>
    </sheetView>
  </sheetViews>
  <sheetFormatPr defaultRowHeight="15"/>
  <cols>
    <col min="1" max="1" width="5.28515625" customWidth="1"/>
    <col min="2" max="2" width="47.42578125" customWidth="1"/>
    <col min="3" max="3" width="17.140625" customWidth="1"/>
    <col min="4" max="4" width="13.42578125" customWidth="1"/>
    <col min="5" max="5" width="12.42578125" customWidth="1"/>
    <col min="6" max="6" width="12.85546875" customWidth="1"/>
    <col min="7" max="7" width="12.28515625" customWidth="1"/>
    <col min="8" max="8" width="13" customWidth="1"/>
    <col min="9" max="9" width="17.140625" customWidth="1"/>
  </cols>
  <sheetData>
    <row r="1" spans="1:9">
      <c r="A1" t="s">
        <v>20</v>
      </c>
    </row>
    <row r="2" spans="1:9" ht="15.75">
      <c r="A2" s="606" t="s">
        <v>31</v>
      </c>
      <c r="B2" s="606"/>
      <c r="C2" s="606"/>
      <c r="D2" s="606"/>
      <c r="E2" s="606"/>
      <c r="F2" s="606"/>
      <c r="G2" s="606"/>
      <c r="H2" s="606"/>
      <c r="I2" s="606"/>
    </row>
    <row r="4" spans="1:9" ht="50.25" customHeight="1">
      <c r="A4" s="610" t="s">
        <v>7</v>
      </c>
      <c r="B4" s="610" t="s">
        <v>3</v>
      </c>
      <c r="C4" s="7" t="s">
        <v>33</v>
      </c>
      <c r="D4" s="644" t="s">
        <v>21</v>
      </c>
      <c r="E4" s="644"/>
      <c r="F4" s="644"/>
      <c r="G4" s="644"/>
      <c r="H4" s="644"/>
      <c r="I4" s="610" t="s">
        <v>32</v>
      </c>
    </row>
    <row r="5" spans="1:9" ht="17.25" customHeight="1">
      <c r="A5" s="611"/>
      <c r="B5" s="611"/>
      <c r="C5" s="73" t="s">
        <v>214</v>
      </c>
      <c r="D5" s="54" t="s">
        <v>67</v>
      </c>
      <c r="E5" s="54" t="s">
        <v>68</v>
      </c>
      <c r="F5" s="54" t="s">
        <v>69</v>
      </c>
      <c r="G5" s="54" t="s">
        <v>70</v>
      </c>
      <c r="H5" s="54" t="s">
        <v>71</v>
      </c>
      <c r="I5" s="611"/>
    </row>
    <row r="6" spans="1: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24.95" customHeight="1">
      <c r="A7" s="90">
        <v>1</v>
      </c>
      <c r="B7" s="110" t="s">
        <v>36</v>
      </c>
      <c r="C7" s="111"/>
      <c r="D7" s="111"/>
      <c r="E7" s="111"/>
      <c r="F7" s="111"/>
      <c r="G7" s="111"/>
      <c r="H7" s="111"/>
      <c r="I7" s="90"/>
    </row>
    <row r="8" spans="1:9" ht="24.95" customHeight="1">
      <c r="A8" s="117"/>
      <c r="B8" s="118" t="s">
        <v>39</v>
      </c>
      <c r="C8" s="209">
        <v>4500000</v>
      </c>
      <c r="D8" s="120">
        <f>'Rencana Program'!Q13</f>
        <v>4500000</v>
      </c>
      <c r="E8" s="120">
        <f>'Rencana Program'!S13</f>
        <v>6200000</v>
      </c>
      <c r="F8" s="120">
        <f>'Rencana Program'!U13</f>
        <v>6000000</v>
      </c>
      <c r="G8" s="120">
        <f>'Rencana Program'!W13</f>
        <v>6000000</v>
      </c>
      <c r="H8" s="120">
        <f>'Rencana Program'!Y13</f>
        <v>6000000</v>
      </c>
      <c r="I8" s="212">
        <f>SUM(H8/C8*100%)</f>
        <v>1.3333333333333333</v>
      </c>
    </row>
    <row r="9" spans="1:9" ht="24.95" customHeight="1">
      <c r="A9" s="19"/>
      <c r="B9" s="167" t="s">
        <v>182</v>
      </c>
      <c r="C9" s="210"/>
      <c r="D9" s="180"/>
      <c r="E9" s="181"/>
      <c r="F9" s="181"/>
      <c r="G9" s="181"/>
      <c r="H9" s="181"/>
      <c r="I9" s="212"/>
    </row>
    <row r="10" spans="1:9" ht="24.95" customHeight="1">
      <c r="A10" s="121"/>
      <c r="B10" s="175" t="s">
        <v>183</v>
      </c>
      <c r="C10" s="211"/>
      <c r="D10" s="187"/>
      <c r="E10" s="188"/>
      <c r="F10" s="188"/>
      <c r="G10" s="188"/>
      <c r="H10" s="188"/>
      <c r="I10" s="212"/>
    </row>
    <row r="11" spans="1:9" ht="24.95" customHeight="1">
      <c r="A11" s="117"/>
      <c r="B11" s="118" t="s">
        <v>40</v>
      </c>
      <c r="C11" s="209">
        <v>0</v>
      </c>
      <c r="D11" s="120">
        <f>'Rencana Program'!Q16</f>
        <v>0</v>
      </c>
      <c r="E11" s="120">
        <f>'Rencana Program'!S16</f>
        <v>18000000</v>
      </c>
      <c r="F11" s="120">
        <f>'Rencana Program'!U16</f>
        <v>18000000</v>
      </c>
      <c r="G11" s="120">
        <f>'Rencana Program'!W16</f>
        <v>18000000</v>
      </c>
      <c r="H11" s="120">
        <f>'Rencana Program'!Y16</f>
        <v>18000000</v>
      </c>
      <c r="I11" s="212"/>
    </row>
    <row r="12" spans="1:9" ht="24.95" customHeight="1">
      <c r="A12" s="19"/>
      <c r="B12" s="167" t="s">
        <v>184</v>
      </c>
      <c r="C12" s="210"/>
      <c r="D12" s="180"/>
      <c r="E12" s="181"/>
      <c r="F12" s="181"/>
      <c r="G12" s="181"/>
      <c r="H12" s="181"/>
      <c r="I12" s="212"/>
    </row>
    <row r="13" spans="1:9" ht="24.95" customHeight="1">
      <c r="A13" s="121"/>
      <c r="B13" s="175" t="s">
        <v>185</v>
      </c>
      <c r="C13" s="211"/>
      <c r="D13" s="187"/>
      <c r="E13" s="188"/>
      <c r="F13" s="188"/>
      <c r="G13" s="188"/>
      <c r="H13" s="188"/>
      <c r="I13" s="212"/>
    </row>
    <row r="14" spans="1:9" ht="24.95" customHeight="1">
      <c r="A14" s="117"/>
      <c r="B14" s="118" t="s">
        <v>41</v>
      </c>
      <c r="C14" s="209">
        <v>5000000</v>
      </c>
      <c r="D14" s="120">
        <v>5000000</v>
      </c>
      <c r="E14" s="119">
        <f>'Rencana Program'!S19</f>
        <v>6500000</v>
      </c>
      <c r="F14" s="119">
        <f>'Rencana Program'!U19</f>
        <v>5000000</v>
      </c>
      <c r="G14" s="119">
        <f>'Rencana Program'!W19</f>
        <v>5000000</v>
      </c>
      <c r="H14" s="119">
        <f>'Rencana Program'!Y19</f>
        <v>5000000</v>
      </c>
      <c r="I14" s="212">
        <f>SUM(H14/C14*100%)</f>
        <v>1</v>
      </c>
    </row>
    <row r="15" spans="1:9" ht="24.95" customHeight="1">
      <c r="A15" s="19"/>
      <c r="B15" s="167" t="s">
        <v>186</v>
      </c>
      <c r="C15" s="210"/>
      <c r="D15" s="180"/>
      <c r="E15" s="181"/>
      <c r="F15" s="181"/>
      <c r="G15" s="181"/>
      <c r="H15" s="181"/>
      <c r="I15" s="212"/>
    </row>
    <row r="16" spans="1:9" ht="24.95" customHeight="1">
      <c r="A16" s="121"/>
      <c r="B16" s="175" t="s">
        <v>187</v>
      </c>
      <c r="C16" s="211"/>
      <c r="D16" s="187"/>
      <c r="E16" s="188"/>
      <c r="F16" s="188"/>
      <c r="G16" s="188"/>
      <c r="H16" s="188"/>
      <c r="I16" s="212"/>
    </row>
    <row r="17" spans="1:9" ht="24.95" customHeight="1">
      <c r="A17" s="117"/>
      <c r="B17" s="118" t="s">
        <v>42</v>
      </c>
      <c r="C17" s="209">
        <v>279920000</v>
      </c>
      <c r="D17" s="120">
        <v>53400000</v>
      </c>
      <c r="E17" s="120">
        <f>'Rencana Program'!S22</f>
        <v>106000000</v>
      </c>
      <c r="F17" s="120">
        <f>'Rencana Program'!U22</f>
        <v>120000000</v>
      </c>
      <c r="G17" s="120">
        <f>'Rencana Program'!W22</f>
        <v>115000000</v>
      </c>
      <c r="H17" s="120">
        <f>'Rencana Program'!Y22</f>
        <v>120000000</v>
      </c>
      <c r="I17" s="212">
        <f>SUM(H17/C17*100%)</f>
        <v>0.42869391254644185</v>
      </c>
    </row>
    <row r="18" spans="1:9" ht="24.95" customHeight="1">
      <c r="A18" s="19"/>
      <c r="B18" s="167" t="s">
        <v>188</v>
      </c>
      <c r="C18" s="210"/>
      <c r="D18" s="180"/>
      <c r="E18" s="180"/>
      <c r="F18" s="180"/>
      <c r="G18" s="180"/>
      <c r="H18" s="180"/>
      <c r="I18" s="212"/>
    </row>
    <row r="19" spans="1:9" ht="24.95" customHeight="1">
      <c r="A19" s="121"/>
      <c r="B19" s="175" t="s">
        <v>154</v>
      </c>
      <c r="C19" s="211"/>
      <c r="D19" s="187"/>
      <c r="E19" s="187"/>
      <c r="F19" s="187"/>
      <c r="G19" s="187"/>
      <c r="H19" s="187"/>
      <c r="I19" s="212"/>
    </row>
    <row r="20" spans="1:9" ht="21.75" customHeight="1">
      <c r="A20" s="117"/>
      <c r="B20" s="118" t="s">
        <v>43</v>
      </c>
      <c r="C20" s="209">
        <v>13414300</v>
      </c>
      <c r="D20" s="120">
        <v>12601000</v>
      </c>
      <c r="E20" s="119">
        <f>'Rencana Program'!S25</f>
        <v>15200000</v>
      </c>
      <c r="F20" s="119">
        <f>'Rencana Program'!U25</f>
        <v>12000000</v>
      </c>
      <c r="G20" s="119">
        <f>'Rencana Program'!W25</f>
        <v>12000000</v>
      </c>
      <c r="H20" s="119">
        <f>'Rencana Program'!Y25</f>
        <v>12000000</v>
      </c>
      <c r="I20" s="212">
        <f>SUM(H20/C20*100%)</f>
        <v>0.89456773741455009</v>
      </c>
    </row>
    <row r="21" spans="1:9" ht="24.95" customHeight="1">
      <c r="A21" s="19"/>
      <c r="B21" s="167" t="s">
        <v>189</v>
      </c>
      <c r="C21" s="210"/>
      <c r="D21" s="180"/>
      <c r="E21" s="181"/>
      <c r="F21" s="181"/>
      <c r="G21" s="181"/>
      <c r="H21" s="181"/>
      <c r="I21" s="212"/>
    </row>
    <row r="22" spans="1:9" ht="24.95" customHeight="1">
      <c r="A22" s="121"/>
      <c r="B22" s="175" t="s">
        <v>190</v>
      </c>
      <c r="C22" s="211"/>
      <c r="D22" s="187"/>
      <c r="E22" s="188"/>
      <c r="F22" s="188"/>
      <c r="G22" s="188"/>
      <c r="H22" s="188"/>
      <c r="I22" s="212"/>
    </row>
    <row r="23" spans="1:9" ht="24.95" customHeight="1">
      <c r="A23" s="117"/>
      <c r="B23" s="118" t="s">
        <v>44</v>
      </c>
      <c r="C23" s="209">
        <v>2940000</v>
      </c>
      <c r="D23" s="209">
        <v>2940000</v>
      </c>
      <c r="E23" s="119">
        <f>'Rencana Program'!S28</f>
        <v>3100000</v>
      </c>
      <c r="F23" s="119">
        <f>'Rencana Program'!U28</f>
        <v>3000000</v>
      </c>
      <c r="G23" s="119">
        <f>'Rencana Program'!W28</f>
        <v>3000000</v>
      </c>
      <c r="H23" s="119">
        <f>'Rencana Program'!Y28</f>
        <v>3000000</v>
      </c>
      <c r="I23" s="212">
        <f>SUM(H23/C23*100%)</f>
        <v>1.0204081632653061</v>
      </c>
    </row>
    <row r="24" spans="1:9" ht="29.25" customHeight="1">
      <c r="A24" s="239"/>
      <c r="B24" s="240" t="s">
        <v>191</v>
      </c>
      <c r="C24" s="249"/>
      <c r="D24" s="248"/>
      <c r="E24" s="250"/>
      <c r="F24" s="250"/>
      <c r="G24" s="250"/>
      <c r="H24" s="250"/>
      <c r="I24" s="242"/>
    </row>
    <row r="25" spans="1:9" ht="24.95" customHeight="1">
      <c r="A25" s="121"/>
      <c r="B25" s="175" t="s">
        <v>192</v>
      </c>
      <c r="C25" s="211"/>
      <c r="D25" s="187"/>
      <c r="E25" s="188"/>
      <c r="F25" s="188"/>
      <c r="G25" s="188"/>
      <c r="H25" s="188"/>
      <c r="I25" s="213"/>
    </row>
    <row r="26" spans="1:9" ht="24.95" customHeight="1">
      <c r="A26" s="19"/>
      <c r="B26" s="167" t="s">
        <v>215</v>
      </c>
      <c r="C26" s="210">
        <v>0</v>
      </c>
      <c r="D26" s="180">
        <v>0</v>
      </c>
      <c r="E26" s="181">
        <v>5000000</v>
      </c>
      <c r="F26" s="181">
        <v>0</v>
      </c>
      <c r="G26" s="181">
        <v>5000000</v>
      </c>
      <c r="H26" s="181">
        <v>0</v>
      </c>
      <c r="I26" s="212"/>
    </row>
    <row r="27" spans="1:9" ht="24.95" customHeight="1">
      <c r="A27" s="19"/>
      <c r="B27" s="167" t="s">
        <v>216</v>
      </c>
      <c r="C27" s="210"/>
      <c r="D27" s="180"/>
      <c r="E27" s="181"/>
      <c r="F27" s="181"/>
      <c r="G27" s="181"/>
      <c r="H27" s="181"/>
      <c r="I27" s="212"/>
    </row>
    <row r="28" spans="1:9" ht="24.95" customHeight="1">
      <c r="A28" s="19"/>
      <c r="B28" s="167" t="s">
        <v>217</v>
      </c>
      <c r="C28" s="210"/>
      <c r="D28" s="180"/>
      <c r="E28" s="181"/>
      <c r="F28" s="181"/>
      <c r="G28" s="181"/>
      <c r="H28" s="181"/>
      <c r="I28" s="212"/>
    </row>
    <row r="29" spans="1:9" ht="24.95" customHeight="1">
      <c r="A29" s="117"/>
      <c r="B29" s="118" t="s">
        <v>45</v>
      </c>
      <c r="C29" s="209">
        <v>6000000</v>
      </c>
      <c r="D29" s="120">
        <v>0</v>
      </c>
      <c r="E29" s="119">
        <f>'Rencana Program'!S34</f>
        <v>6000000</v>
      </c>
      <c r="F29" s="119">
        <f>'Rencana Program'!U34</f>
        <v>6000000</v>
      </c>
      <c r="G29" s="119">
        <f>'Rencana Program'!W34</f>
        <v>6000000</v>
      </c>
      <c r="H29" s="119">
        <f>'Rencana Program'!Y34</f>
        <v>6000000</v>
      </c>
      <c r="I29" s="212">
        <f>SUM(H29/C29*100%)</f>
        <v>1</v>
      </c>
    </row>
    <row r="30" spans="1:9" ht="24.95" customHeight="1">
      <c r="A30" s="19"/>
      <c r="B30" s="167" t="s">
        <v>193</v>
      </c>
      <c r="C30" s="210"/>
      <c r="D30" s="180"/>
      <c r="E30" s="181"/>
      <c r="F30" s="181"/>
      <c r="G30" s="181"/>
      <c r="H30" s="181"/>
      <c r="I30" s="212"/>
    </row>
    <row r="31" spans="1:9" ht="24.95" customHeight="1">
      <c r="A31" s="121"/>
      <c r="B31" s="175" t="s">
        <v>194</v>
      </c>
      <c r="C31" s="211"/>
      <c r="D31" s="187"/>
      <c r="E31" s="188"/>
      <c r="F31" s="188"/>
      <c r="G31" s="188"/>
      <c r="H31" s="188"/>
      <c r="I31" s="212"/>
    </row>
    <row r="32" spans="1:9" ht="24.95" customHeight="1">
      <c r="A32" s="117"/>
      <c r="B32" s="118" t="s">
        <v>46</v>
      </c>
      <c r="C32" s="209">
        <v>7650000</v>
      </c>
      <c r="D32" s="120">
        <v>7650000</v>
      </c>
      <c r="E32" s="119">
        <f>'Rencana Program'!S36</f>
        <v>9000000</v>
      </c>
      <c r="F32" s="119">
        <f>'Rencana Program'!U36</f>
        <v>9000000</v>
      </c>
      <c r="G32" s="119">
        <f>'Rencana Program'!W36</f>
        <v>9000000</v>
      </c>
      <c r="H32" s="119">
        <f>'Rencana Program'!Y36</f>
        <v>9000000</v>
      </c>
      <c r="I32" s="212">
        <f>SUM(H32/C32*100%)</f>
        <v>1.1764705882352942</v>
      </c>
    </row>
    <row r="33" spans="1:9" ht="24.95" customHeight="1">
      <c r="A33" s="19"/>
      <c r="B33" s="167" t="s">
        <v>195</v>
      </c>
      <c r="C33" s="210"/>
      <c r="D33" s="180"/>
      <c r="E33" s="181"/>
      <c r="F33" s="181"/>
      <c r="G33" s="181"/>
      <c r="H33" s="181"/>
      <c r="I33" s="212"/>
    </row>
    <row r="34" spans="1:9" ht="24.95" customHeight="1">
      <c r="A34" s="121"/>
      <c r="B34" s="175" t="s">
        <v>196</v>
      </c>
      <c r="C34" s="200"/>
      <c r="D34" s="187"/>
      <c r="E34" s="188"/>
      <c r="F34" s="188"/>
      <c r="G34" s="188"/>
      <c r="H34" s="188"/>
      <c r="I34" s="212"/>
    </row>
    <row r="35" spans="1:9" ht="24.95" customHeight="1">
      <c r="A35" s="117"/>
      <c r="B35" s="118" t="s">
        <v>47</v>
      </c>
      <c r="C35" s="198">
        <v>328304000</v>
      </c>
      <c r="D35" s="120">
        <v>26300000</v>
      </c>
      <c r="E35" s="119">
        <f>'Rencana Program'!S39</f>
        <v>175000000</v>
      </c>
      <c r="F35" s="119">
        <f>'Rencana Program'!U39</f>
        <v>171000000</v>
      </c>
      <c r="G35" s="119">
        <f>'Rencana Program'!W39</f>
        <v>171000000</v>
      </c>
      <c r="H35" s="119">
        <f>'Rencana Program'!Y39</f>
        <v>171000000</v>
      </c>
      <c r="I35" s="212">
        <f>SUM(H35/C35*100%)</f>
        <v>0.5208587163117111</v>
      </c>
    </row>
    <row r="36" spans="1:9" ht="24.95" customHeight="1">
      <c r="A36" s="19"/>
      <c r="B36" s="167" t="s">
        <v>197</v>
      </c>
      <c r="C36" s="199"/>
      <c r="D36" s="180"/>
      <c r="E36" s="181"/>
      <c r="F36" s="181"/>
      <c r="G36" s="181"/>
      <c r="H36" s="181"/>
      <c r="I36" s="212"/>
    </row>
    <row r="37" spans="1:9" ht="24.95" customHeight="1">
      <c r="A37" s="19"/>
      <c r="B37" s="167" t="s">
        <v>198</v>
      </c>
      <c r="C37" s="199"/>
      <c r="D37" s="180"/>
      <c r="E37" s="181"/>
      <c r="F37" s="181"/>
      <c r="G37" s="181"/>
      <c r="H37" s="181"/>
      <c r="I37" s="212"/>
    </row>
    <row r="38" spans="1:9" ht="9" customHeight="1">
      <c r="A38" s="121"/>
      <c r="B38" s="189"/>
      <c r="C38" s="201"/>
      <c r="D38" s="122"/>
      <c r="E38" s="122"/>
      <c r="F38" s="122"/>
      <c r="G38" s="122"/>
      <c r="H38" s="122"/>
      <c r="I38" s="212"/>
    </row>
    <row r="39" spans="1:9" ht="24.95" customHeight="1">
      <c r="A39" s="91">
        <v>2</v>
      </c>
      <c r="B39" s="114" t="s">
        <v>48</v>
      </c>
      <c r="C39" s="116"/>
      <c r="D39" s="113"/>
      <c r="E39" s="113"/>
      <c r="F39" s="113"/>
      <c r="G39" s="113"/>
      <c r="H39" s="113"/>
      <c r="I39" s="212"/>
    </row>
    <row r="40" spans="1:9" ht="24.95" customHeight="1">
      <c r="A40" s="117"/>
      <c r="B40" s="118" t="s">
        <v>49</v>
      </c>
      <c r="C40" s="198">
        <v>15000000</v>
      </c>
      <c r="D40" s="120">
        <v>0</v>
      </c>
      <c r="E40" s="120">
        <f>'Rencana Program'!S43</f>
        <v>0</v>
      </c>
      <c r="F40" s="120">
        <f>'Rencana Program'!U43</f>
        <v>13000000</v>
      </c>
      <c r="G40" s="120">
        <f>'Rencana Program'!W43</f>
        <v>0</v>
      </c>
      <c r="H40" s="120">
        <f>'Rencana Program'!Y43</f>
        <v>14000000</v>
      </c>
      <c r="I40" s="212">
        <f>SUM(H40/C40*100%)</f>
        <v>0.93333333333333335</v>
      </c>
    </row>
    <row r="41" spans="1:9" ht="24.95" customHeight="1">
      <c r="A41" s="19"/>
      <c r="B41" s="167" t="s">
        <v>199</v>
      </c>
      <c r="C41" s="199"/>
      <c r="D41" s="180"/>
      <c r="E41" s="180"/>
      <c r="F41" s="180"/>
      <c r="G41" s="180"/>
      <c r="H41" s="180"/>
      <c r="I41" s="212"/>
    </row>
    <row r="42" spans="1:9" ht="24.95" customHeight="1">
      <c r="A42" s="121"/>
      <c r="B42" s="175" t="s">
        <v>200</v>
      </c>
      <c r="C42" s="200"/>
      <c r="D42" s="187"/>
      <c r="E42" s="187"/>
      <c r="F42" s="187"/>
      <c r="G42" s="187"/>
      <c r="H42" s="187"/>
      <c r="I42" s="212"/>
    </row>
    <row r="43" spans="1:9" ht="24.95" customHeight="1">
      <c r="A43" s="117"/>
      <c r="B43" s="118" t="s">
        <v>50</v>
      </c>
      <c r="C43" s="198">
        <v>49027400</v>
      </c>
      <c r="D43" s="120">
        <v>12771000</v>
      </c>
      <c r="E43" s="120">
        <f>'Rencana Program'!S46</f>
        <v>13000000</v>
      </c>
      <c r="F43" s="120">
        <f>'Rencana Program'!U46</f>
        <v>11000000</v>
      </c>
      <c r="G43" s="120">
        <f>'Rencana Program'!W46</f>
        <v>15000000</v>
      </c>
      <c r="H43" s="120">
        <f>'Rencana Program'!Y46</f>
        <v>10000000</v>
      </c>
      <c r="I43" s="212">
        <f>SUM(H43/C43*100%)</f>
        <v>0.20396757731391019</v>
      </c>
    </row>
    <row r="44" spans="1:9" ht="24.95" customHeight="1">
      <c r="A44" s="19"/>
      <c r="B44" s="167" t="s">
        <v>201</v>
      </c>
      <c r="C44" s="199"/>
      <c r="D44" s="180"/>
      <c r="E44" s="180"/>
      <c r="F44" s="180"/>
      <c r="G44" s="180"/>
      <c r="H44" s="180"/>
      <c r="I44" s="212"/>
    </row>
    <row r="45" spans="1:9" ht="24.95" customHeight="1">
      <c r="A45" s="239"/>
      <c r="B45" s="240" t="s">
        <v>202</v>
      </c>
      <c r="C45" s="247"/>
      <c r="D45" s="248"/>
      <c r="E45" s="248"/>
      <c r="F45" s="248"/>
      <c r="G45" s="248"/>
      <c r="H45" s="248"/>
      <c r="I45" s="242"/>
    </row>
    <row r="46" spans="1:9" ht="24.95" customHeight="1">
      <c r="A46" s="19"/>
      <c r="B46" s="167" t="s">
        <v>51</v>
      </c>
      <c r="C46" s="198">
        <v>27654000</v>
      </c>
      <c r="D46" s="120">
        <v>19000000</v>
      </c>
      <c r="E46" s="120">
        <f>'Rencana Program'!S49</f>
        <v>13000000</v>
      </c>
      <c r="F46" s="120">
        <f>'Rencana Program'!U49</f>
        <v>10000000</v>
      </c>
      <c r="G46" s="120">
        <f>'Rencana Program'!W49</f>
        <v>12000000</v>
      </c>
      <c r="H46" s="120">
        <f>'Rencana Program'!Y49</f>
        <v>10000000</v>
      </c>
      <c r="I46" s="213">
        <f>SUM(H46/C46*100%)</f>
        <v>0.36161134013162655</v>
      </c>
    </row>
    <row r="47" spans="1:9" ht="24.95" customHeight="1">
      <c r="A47" s="19"/>
      <c r="B47" s="167" t="s">
        <v>201</v>
      </c>
      <c r="C47" s="199"/>
      <c r="D47" s="180"/>
      <c r="E47" s="180"/>
      <c r="F47" s="180"/>
      <c r="G47" s="180"/>
      <c r="H47" s="180"/>
      <c r="I47" s="212"/>
    </row>
    <row r="48" spans="1:9" ht="24.95" customHeight="1">
      <c r="A48" s="121"/>
      <c r="B48" s="175" t="s">
        <v>203</v>
      </c>
      <c r="C48" s="200"/>
      <c r="D48" s="187"/>
      <c r="E48" s="187"/>
      <c r="F48" s="187"/>
      <c r="G48" s="187"/>
      <c r="H48" s="187"/>
      <c r="I48" s="212"/>
    </row>
    <row r="49" spans="1:9" ht="24.95" customHeight="1">
      <c r="A49" s="117"/>
      <c r="B49" s="118" t="s">
        <v>52</v>
      </c>
      <c r="C49" s="202">
        <v>0</v>
      </c>
      <c r="D49" s="178">
        <v>3968000</v>
      </c>
      <c r="E49" s="179">
        <f>'Rencana Program'!S52</f>
        <v>3000000</v>
      </c>
      <c r="F49" s="179">
        <f>'Rencana Program'!U52</f>
        <v>3000000</v>
      </c>
      <c r="G49" s="179">
        <f>'Rencana Program'!W52</f>
        <v>3000000</v>
      </c>
      <c r="H49" s="179">
        <f>'Rencana Program'!Y52</f>
        <v>3000000</v>
      </c>
      <c r="I49" s="212" t="e">
        <f>SUM(H49/C49*100%)</f>
        <v>#DIV/0!</v>
      </c>
    </row>
    <row r="50" spans="1:9" ht="24.95" customHeight="1">
      <c r="A50" s="19"/>
      <c r="B50" s="167" t="s">
        <v>204</v>
      </c>
      <c r="C50" s="203"/>
      <c r="D50" s="185"/>
      <c r="E50" s="186"/>
      <c r="F50" s="186"/>
      <c r="G50" s="186"/>
      <c r="H50" s="186"/>
      <c r="I50" s="212"/>
    </row>
    <row r="51" spans="1:9" ht="24.95" customHeight="1">
      <c r="A51" s="121"/>
      <c r="B51" s="175" t="s">
        <v>205</v>
      </c>
      <c r="C51" s="203"/>
      <c r="D51" s="185"/>
      <c r="E51" s="186"/>
      <c r="F51" s="186"/>
      <c r="G51" s="186"/>
      <c r="H51" s="186"/>
      <c r="I51" s="212"/>
    </row>
    <row r="52" spans="1:9" ht="24.95" customHeight="1">
      <c r="A52" s="117"/>
      <c r="B52" s="118" t="s">
        <v>53</v>
      </c>
      <c r="C52" s="198">
        <v>42655500</v>
      </c>
      <c r="D52" s="120">
        <v>78194000</v>
      </c>
      <c r="E52" s="120">
        <f>'Rencana Program'!S55</f>
        <v>68000000</v>
      </c>
      <c r="F52" s="120">
        <f>'Rencana Program'!U55</f>
        <v>60000000</v>
      </c>
      <c r="G52" s="120">
        <f>'Rencana Program'!W55</f>
        <v>66000000</v>
      </c>
      <c r="H52" s="120">
        <f>'Rencana Program'!Y55</f>
        <v>60000000</v>
      </c>
      <c r="I52" s="212">
        <f>SUM(H52/C52*100%)</f>
        <v>1.406618138340894</v>
      </c>
    </row>
    <row r="53" spans="1:9" ht="24.95" customHeight="1">
      <c r="A53" s="19"/>
      <c r="B53" s="167" t="s">
        <v>206</v>
      </c>
      <c r="C53" s="199"/>
      <c r="D53" s="180"/>
      <c r="E53" s="180"/>
      <c r="F53" s="180"/>
      <c r="G53" s="180"/>
      <c r="H53" s="180"/>
      <c r="I53" s="212"/>
    </row>
    <row r="54" spans="1:9" ht="24.95" customHeight="1">
      <c r="A54" s="121"/>
      <c r="B54" s="175" t="s">
        <v>207</v>
      </c>
      <c r="C54" s="200"/>
      <c r="D54" s="187"/>
      <c r="E54" s="187"/>
      <c r="F54" s="187"/>
      <c r="G54" s="187"/>
      <c r="H54" s="187"/>
      <c r="I54" s="212"/>
    </row>
    <row r="55" spans="1:9" ht="24.95" customHeight="1">
      <c r="A55" s="176"/>
      <c r="B55" s="177" t="s">
        <v>55</v>
      </c>
      <c r="C55" s="202">
        <v>8488800</v>
      </c>
      <c r="D55" s="178">
        <v>5000000</v>
      </c>
      <c r="E55" s="179">
        <f>'Rencana Program'!S58</f>
        <v>3000000</v>
      </c>
      <c r="F55" s="179">
        <f>'Rencana Program'!U58</f>
        <v>3000000</v>
      </c>
      <c r="G55" s="179">
        <f>'Rencana Program'!W58</f>
        <v>4000000</v>
      </c>
      <c r="H55" s="179">
        <f>'Rencana Program'!Y58</f>
        <v>3000000</v>
      </c>
      <c r="I55" s="212">
        <f>SUM(H55/C55*100%)</f>
        <v>0.35340684195646027</v>
      </c>
    </row>
    <row r="56" spans="1:9" ht="24.95" customHeight="1">
      <c r="A56" s="184"/>
      <c r="B56" s="167" t="s">
        <v>208</v>
      </c>
      <c r="C56" s="203"/>
      <c r="D56" s="185"/>
      <c r="E56" s="186"/>
      <c r="F56" s="186"/>
      <c r="G56" s="186"/>
      <c r="H56" s="186"/>
      <c r="I56" s="212"/>
    </row>
    <row r="57" spans="1:9" ht="24.95" customHeight="1">
      <c r="A57" s="184"/>
      <c r="B57" s="167" t="s">
        <v>209</v>
      </c>
      <c r="C57" s="203"/>
      <c r="D57" s="185"/>
      <c r="E57" s="186"/>
      <c r="F57" s="186"/>
      <c r="G57" s="186"/>
      <c r="H57" s="186"/>
      <c r="I57" s="212"/>
    </row>
    <row r="58" spans="1:9" ht="24.95" customHeight="1">
      <c r="A58" s="190"/>
      <c r="B58" s="191"/>
      <c r="C58" s="204"/>
      <c r="D58" s="192"/>
      <c r="E58" s="193"/>
      <c r="F58" s="193"/>
      <c r="G58" s="193"/>
      <c r="H58" s="193"/>
      <c r="I58" s="212"/>
    </row>
    <row r="59" spans="1:9" ht="24.95" customHeight="1">
      <c r="A59" s="183">
        <v>3</v>
      </c>
      <c r="B59" s="196" t="s">
        <v>37</v>
      </c>
      <c r="C59" s="205"/>
      <c r="D59" s="197"/>
      <c r="E59" s="197"/>
      <c r="F59" s="197"/>
      <c r="G59" s="197"/>
      <c r="H59" s="197"/>
      <c r="I59" s="212"/>
    </row>
    <row r="60" spans="1:9" ht="24.95" customHeight="1">
      <c r="A60" s="19"/>
      <c r="B60" s="182" t="s">
        <v>210</v>
      </c>
      <c r="C60" s="206">
        <v>13270000</v>
      </c>
      <c r="D60" s="180">
        <v>6700000</v>
      </c>
      <c r="E60" s="181">
        <f>'Rencana Program'!S62</f>
        <v>20000000</v>
      </c>
      <c r="F60" s="181">
        <f>'Rencana Program'!U62</f>
        <v>20000000</v>
      </c>
      <c r="G60" s="181">
        <f>'Rencana Program'!W62</f>
        <v>20000000</v>
      </c>
      <c r="H60" s="181">
        <f>'Rencana Program'!Y62</f>
        <v>20000000</v>
      </c>
      <c r="I60" s="212">
        <f>SUM(H60/C60*100%)</f>
        <v>1.5071590052750565</v>
      </c>
    </row>
    <row r="61" spans="1:9" ht="24.95" customHeight="1">
      <c r="A61" s="19"/>
      <c r="B61" s="167" t="s">
        <v>211</v>
      </c>
      <c r="C61" s="206"/>
      <c r="D61" s="194"/>
      <c r="E61" s="194"/>
      <c r="F61" s="194"/>
      <c r="G61" s="194"/>
      <c r="H61" s="194"/>
      <c r="I61" s="212"/>
    </row>
    <row r="62" spans="1:9" ht="24.95" customHeight="1">
      <c r="A62" s="19"/>
      <c r="B62" s="167" t="s">
        <v>212</v>
      </c>
      <c r="C62" s="206"/>
      <c r="D62" s="194"/>
      <c r="E62" s="194"/>
      <c r="F62" s="194"/>
      <c r="G62" s="194"/>
      <c r="H62" s="194"/>
      <c r="I62" s="212"/>
    </row>
    <row r="63" spans="1:9" ht="24.95" customHeight="1">
      <c r="A63" s="121"/>
      <c r="B63" s="195"/>
      <c r="C63" s="207"/>
      <c r="D63" s="122"/>
      <c r="E63" s="122"/>
      <c r="F63" s="122"/>
      <c r="G63" s="122"/>
      <c r="H63" s="122"/>
      <c r="I63" s="212"/>
    </row>
    <row r="64" spans="1:9" ht="24.95" customHeight="1">
      <c r="A64" s="91">
        <v>4</v>
      </c>
      <c r="B64" s="115" t="s">
        <v>38</v>
      </c>
      <c r="C64" s="116"/>
      <c r="D64" s="113"/>
      <c r="E64" s="113"/>
      <c r="F64" s="113"/>
      <c r="G64" s="113"/>
      <c r="H64" s="113"/>
      <c r="I64" s="212"/>
    </row>
    <row r="65" spans="1:9" ht="24.95" customHeight="1">
      <c r="A65" s="243"/>
      <c r="B65" s="244" t="s">
        <v>56</v>
      </c>
      <c r="C65" s="245">
        <v>0</v>
      </c>
      <c r="D65" s="246">
        <v>19000000</v>
      </c>
      <c r="E65" s="246">
        <f>'Rencana Program'!S66</f>
        <v>48000000</v>
      </c>
      <c r="F65" s="246">
        <f>'Rencana Program'!U66</f>
        <v>40000000</v>
      </c>
      <c r="G65" s="246">
        <f>'Rencana Program'!W66</f>
        <v>40000000</v>
      </c>
      <c r="H65" s="246">
        <f>'Rencana Program'!Y66</f>
        <v>40000000</v>
      </c>
      <c r="I65" s="242"/>
    </row>
    <row r="66" spans="1:9" ht="24.95" customHeight="1">
      <c r="A66" s="19"/>
      <c r="B66" s="167" t="s">
        <v>213</v>
      </c>
      <c r="C66" s="208"/>
      <c r="D66" s="322"/>
      <c r="E66" s="181"/>
      <c r="F66" s="181"/>
      <c r="G66" s="181"/>
      <c r="H66" s="181"/>
      <c r="I66" s="213"/>
    </row>
    <row r="67" spans="1:9" ht="21.75" customHeight="1">
      <c r="A67" s="19"/>
      <c r="B67" s="167" t="s">
        <v>167</v>
      </c>
      <c r="C67" s="280"/>
      <c r="D67" s="181"/>
      <c r="E67" s="194"/>
      <c r="F67" s="194"/>
      <c r="G67" s="194"/>
      <c r="H67" s="194"/>
      <c r="I67" s="212"/>
    </row>
    <row r="68" spans="1:9" ht="21.75" customHeight="1">
      <c r="A68" s="283"/>
      <c r="B68" s="284"/>
      <c r="C68" s="285"/>
      <c r="D68" s="323"/>
      <c r="E68" s="286"/>
      <c r="F68" s="286"/>
      <c r="G68" s="286"/>
      <c r="H68" s="286"/>
      <c r="I68" s="287"/>
    </row>
    <row r="69" spans="1:9" ht="29.25" customHeight="1">
      <c r="A69" s="214">
        <v>5</v>
      </c>
      <c r="B69" s="292" t="str">
        <f>Pencapaian!B48</f>
        <v>Program Pengembangan Budaya Baca dan Pembinaan Perpustakaan</v>
      </c>
      <c r="C69" s="289"/>
      <c r="D69" s="250"/>
      <c r="E69" s="290"/>
      <c r="F69" s="290"/>
      <c r="G69" s="290"/>
      <c r="H69" s="290"/>
      <c r="I69" s="291"/>
    </row>
    <row r="70" spans="1:9" ht="27.75" customHeight="1">
      <c r="A70" s="293"/>
      <c r="B70" s="294" t="str">
        <f>Pencapaian!B50</f>
        <v>Publikasi dan Sosialisasi minat budaya baca</v>
      </c>
      <c r="C70" s="295">
        <v>58760000</v>
      </c>
      <c r="D70" s="295">
        <v>76388000</v>
      </c>
      <c r="E70" s="295">
        <f>'Rencana Program'!S70</f>
        <v>100000000</v>
      </c>
      <c r="F70" s="295">
        <f>'Rencana Program'!U70</f>
        <v>100000000</v>
      </c>
      <c r="G70" s="295">
        <f>'Rencana Program'!W70</f>
        <v>100000000</v>
      </c>
      <c r="H70" s="295">
        <f>'Rencana Program'!Y70</f>
        <v>100000000</v>
      </c>
      <c r="I70" s="296"/>
    </row>
    <row r="71" spans="1:9" ht="27.75" customHeight="1">
      <c r="A71" s="19"/>
      <c r="B71" s="167" t="s">
        <v>302</v>
      </c>
      <c r="C71" s="280"/>
      <c r="D71" s="297"/>
      <c r="E71" s="297"/>
      <c r="F71" s="297"/>
      <c r="G71" s="297"/>
      <c r="H71" s="297"/>
      <c r="I71" s="213"/>
    </row>
    <row r="72" spans="1:9" ht="27.75" customHeight="1">
      <c r="A72" s="283"/>
      <c r="B72" s="284" t="str">
        <f>Pencapaian!B51</f>
        <v>Output : Terlaksananya sosialisasi / Penyuluhan Minat dan Budaya Baca</v>
      </c>
      <c r="C72" s="285"/>
      <c r="D72" s="286"/>
      <c r="E72" s="286"/>
      <c r="F72" s="286"/>
      <c r="G72" s="286"/>
      <c r="H72" s="286"/>
      <c r="I72" s="287"/>
    </row>
    <row r="73" spans="1:9" ht="21.75" customHeight="1">
      <c r="A73" s="293"/>
      <c r="B73" s="294" t="str">
        <f>Pencapaian!B52</f>
        <v>Penyediaan bahan pustaka Perpustakaan Umum Daerah</v>
      </c>
      <c r="C73" s="295">
        <v>80000000</v>
      </c>
      <c r="D73" s="322">
        <v>59000000</v>
      </c>
      <c r="E73" s="322">
        <f>'Rencana Program'!S72</f>
        <v>50000000</v>
      </c>
      <c r="F73" s="322">
        <f>'Rencana Program'!U72</f>
        <v>50000000</v>
      </c>
      <c r="G73" s="322">
        <f>'Rencana Program'!W72</f>
        <v>50000000</v>
      </c>
      <c r="H73" s="322">
        <f>'Rencana Program'!Y72</f>
        <v>50000000</v>
      </c>
      <c r="I73" s="296"/>
    </row>
    <row r="74" spans="1:9" ht="24.75" customHeight="1">
      <c r="A74" s="19"/>
      <c r="B74" s="167" t="s">
        <v>301</v>
      </c>
      <c r="C74" s="280"/>
      <c r="D74" s="297"/>
      <c r="E74" s="297"/>
      <c r="F74" s="297"/>
      <c r="G74" s="297"/>
      <c r="H74" s="297"/>
      <c r="I74" s="213"/>
    </row>
    <row r="75" spans="1:9" ht="27.75" customHeight="1">
      <c r="A75" s="283"/>
      <c r="B75" s="284" t="str">
        <f>Pencapaian!B53</f>
        <v>Output : Terciptanya kesejahteraan dan meningkatnya kinerja pelayanan</v>
      </c>
      <c r="C75" s="285"/>
      <c r="D75" s="286"/>
      <c r="E75" s="286"/>
      <c r="F75" s="286"/>
      <c r="G75" s="286"/>
      <c r="H75" s="286"/>
      <c r="I75" s="287"/>
    </row>
    <row r="76" spans="1:9" ht="27.75" customHeight="1">
      <c r="A76" s="283"/>
      <c r="B76" s="284" t="str">
        <f>'Rencana Program'!K74</f>
        <v>Peningkatan / Pengembangan minat budaya baca</v>
      </c>
      <c r="C76" s="285"/>
      <c r="D76" s="344">
        <f>'Rencana Program'!Q74</f>
        <v>183126000</v>
      </c>
      <c r="E76" s="344">
        <f>'Rencana Program'!S74</f>
        <v>150000000</v>
      </c>
      <c r="F76" s="344">
        <f>'Rencana Program'!U74</f>
        <v>150000000</v>
      </c>
      <c r="G76" s="344">
        <f>'Rencana Program'!W74</f>
        <v>150000000</v>
      </c>
      <c r="H76" s="344">
        <f>'Rencana Program'!Y74</f>
        <v>150000000</v>
      </c>
      <c r="I76" s="287"/>
    </row>
    <row r="77" spans="1:9" ht="27.75" customHeight="1">
      <c r="A77" s="283"/>
      <c r="B77" s="167" t="s">
        <v>302</v>
      </c>
      <c r="C77" s="285"/>
      <c r="D77" s="286"/>
      <c r="E77" s="286"/>
      <c r="F77" s="286"/>
      <c r="G77" s="286"/>
      <c r="H77" s="286"/>
      <c r="I77" s="287"/>
    </row>
    <row r="78" spans="1:9" ht="27.75" customHeight="1">
      <c r="A78" s="283"/>
      <c r="B78" s="284" t="str">
        <f>B72</f>
        <v>Output : Terlaksananya sosialisasi / Penyuluhan Minat dan Budaya Baca</v>
      </c>
      <c r="C78" s="285"/>
      <c r="D78" s="345"/>
      <c r="E78" s="286"/>
      <c r="F78" s="286"/>
      <c r="G78" s="286"/>
      <c r="H78" s="286"/>
      <c r="I78" s="287"/>
    </row>
    <row r="79" spans="1:9" ht="27.75" customHeight="1">
      <c r="A79" s="288">
        <f>Pencapaian!A56</f>
        <v>6</v>
      </c>
      <c r="B79" s="298" t="str">
        <f>Pencapaian!B56</f>
        <v>Program Perbaikan Sistem Administrasi Kearsipan</v>
      </c>
      <c r="C79" s="288"/>
      <c r="D79" s="288"/>
      <c r="E79" s="288"/>
      <c r="F79" s="288"/>
      <c r="G79" s="288"/>
      <c r="H79" s="288"/>
      <c r="I79" s="288"/>
    </row>
    <row r="80" spans="1:9" ht="27.75" customHeight="1">
      <c r="A80" s="19"/>
      <c r="B80" s="167" t="str">
        <f>Pencapaian!B58</f>
        <v>Pengumpulan data</v>
      </c>
      <c r="C80" s="280">
        <v>0</v>
      </c>
      <c r="D80" s="280">
        <v>0</v>
      </c>
      <c r="E80" s="280">
        <f>'Rencana Program'!S78</f>
        <v>35000000</v>
      </c>
      <c r="F80" s="280">
        <f>'Rencana Program'!U78</f>
        <v>35000000</v>
      </c>
      <c r="G80" s="280">
        <f>'Rencana Program'!W78</f>
        <v>35000000</v>
      </c>
      <c r="H80" s="280">
        <f>'Rencana Program'!Y78</f>
        <v>35000000</v>
      </c>
      <c r="I80" s="213"/>
    </row>
    <row r="81" spans="1:9" ht="27.6" customHeight="1">
      <c r="A81" s="19"/>
      <c r="B81" s="167" t="s">
        <v>303</v>
      </c>
      <c r="C81" s="280"/>
      <c r="D81" s="280"/>
      <c r="E81" s="297"/>
      <c r="F81" s="297"/>
      <c r="G81" s="297"/>
      <c r="H81" s="297"/>
      <c r="I81" s="213"/>
    </row>
    <row r="82" spans="1:9" ht="27.6" customHeight="1">
      <c r="A82" s="283"/>
      <c r="B82" s="284" t="str">
        <f>Pencapaian!B59</f>
        <v>Output : Terlaksananya pengumpulan data</v>
      </c>
      <c r="C82" s="285"/>
      <c r="D82" s="280"/>
      <c r="E82" s="286"/>
      <c r="F82" s="286"/>
      <c r="G82" s="286"/>
      <c r="H82" s="286"/>
      <c r="I82" s="287"/>
    </row>
    <row r="83" spans="1:9" ht="27.6" customHeight="1">
      <c r="A83" s="293"/>
      <c r="B83" s="294" t="str">
        <f>Pencapaian!B60</f>
        <v>Penyusunan system catalog data</v>
      </c>
      <c r="C83" s="295">
        <v>0</v>
      </c>
      <c r="D83" s="280">
        <v>0</v>
      </c>
      <c r="E83" s="280">
        <f>'Rencana Program'!S80</f>
        <v>30000000</v>
      </c>
      <c r="F83" s="280">
        <f>'Rencana Program'!U80</f>
        <v>30000000</v>
      </c>
      <c r="G83" s="280">
        <f>'Rencana Program'!W80</f>
        <v>30000000</v>
      </c>
      <c r="H83" s="280">
        <f>'Rencana Program'!Y80</f>
        <v>30000000</v>
      </c>
      <c r="I83" s="296"/>
    </row>
    <row r="84" spans="1:9" ht="27.6" customHeight="1">
      <c r="A84" s="239"/>
      <c r="B84" s="240" t="s">
        <v>294</v>
      </c>
      <c r="C84" s="241"/>
      <c r="D84" s="241"/>
      <c r="E84" s="281"/>
      <c r="F84" s="281"/>
      <c r="G84" s="281"/>
      <c r="H84" s="281"/>
      <c r="I84" s="282"/>
    </row>
    <row r="85" spans="1:9" ht="27.6" customHeight="1">
      <c r="A85" s="19"/>
      <c r="B85" s="167" t="str">
        <f>Pencapaian!B61</f>
        <v>Output : Terlaksananya sistem katalog arsip</v>
      </c>
      <c r="C85" s="280"/>
      <c r="D85" s="280"/>
      <c r="E85" s="297"/>
      <c r="F85" s="297"/>
      <c r="G85" s="297"/>
      <c r="H85" s="297"/>
      <c r="I85" s="213"/>
    </row>
    <row r="86" spans="1:9" ht="27.6" customHeight="1">
      <c r="A86" s="293"/>
      <c r="B86" s="294" t="str">
        <f>Pencapaian!B62</f>
        <v>Survey dan pendataan arsip dinamis</v>
      </c>
      <c r="C86" s="295">
        <v>0</v>
      </c>
      <c r="D86" s="280">
        <v>0</v>
      </c>
      <c r="E86" s="280">
        <f>'Rencana Program'!S82</f>
        <v>35000000</v>
      </c>
      <c r="F86" s="280">
        <v>40000000</v>
      </c>
      <c r="G86" s="280">
        <v>40000000</v>
      </c>
      <c r="H86" s="280">
        <v>50000000</v>
      </c>
      <c r="I86" s="296"/>
    </row>
    <row r="87" spans="1:9" ht="27.6" customHeight="1">
      <c r="A87" s="239"/>
      <c r="B87" s="240" t="s">
        <v>304</v>
      </c>
      <c r="C87" s="241"/>
      <c r="D87" s="281"/>
      <c r="E87" s="241"/>
      <c r="F87" s="281"/>
      <c r="G87" s="281"/>
      <c r="H87" s="281"/>
      <c r="I87" s="282"/>
    </row>
    <row r="88" spans="1:9" ht="27.6" customHeight="1">
      <c r="A88" s="283"/>
      <c r="B88" s="302" t="str">
        <f>Pencapaian!B63</f>
        <v>Output : Terlaksananya survey dan pendataan arsip dinamis</v>
      </c>
      <c r="C88" s="303"/>
      <c r="D88" s="286"/>
      <c r="E88" s="280"/>
      <c r="F88" s="286"/>
      <c r="G88" s="286"/>
      <c r="H88" s="286"/>
      <c r="I88" s="304"/>
    </row>
    <row r="89" spans="1:9" ht="31.5" customHeight="1">
      <c r="A89" s="309">
        <f>Pencapaian!A64</f>
        <v>7</v>
      </c>
      <c r="B89" s="310" t="str">
        <f>Pencapaian!B64</f>
        <v>Program Penyelamatan dan Pelestarian Dokumen / Arsip Daerah</v>
      </c>
      <c r="C89" s="299"/>
      <c r="D89" s="290"/>
      <c r="E89" s="280"/>
      <c r="F89" s="290"/>
      <c r="G89" s="290"/>
      <c r="H89" s="290"/>
      <c r="I89" s="300"/>
    </row>
    <row r="90" spans="1:9" ht="27.6" customHeight="1">
      <c r="A90" s="19"/>
      <c r="B90" s="182" t="str">
        <f>Pencapaian!B66</f>
        <v>Pendataan dan Penataan Dokumen Arsip Daerah</v>
      </c>
      <c r="C90" s="305">
        <v>0</v>
      </c>
      <c r="D90" s="305">
        <v>0</v>
      </c>
      <c r="E90" s="295">
        <f>'Rencana Program'!S86</f>
        <v>100000000</v>
      </c>
      <c r="F90" s="295">
        <f>'Rencana Program'!U86</f>
        <v>100000000</v>
      </c>
      <c r="G90" s="295">
        <f>'Rencana Program'!W86</f>
        <v>100000000</v>
      </c>
      <c r="H90" s="295">
        <f>'Rencana Program'!Y86</f>
        <v>100000000</v>
      </c>
      <c r="I90" s="305">
        <v>0</v>
      </c>
    </row>
    <row r="91" spans="1:9" ht="27.6" customHeight="1">
      <c r="A91" s="19"/>
      <c r="B91" s="167" t="s">
        <v>305</v>
      </c>
      <c r="C91" s="305"/>
      <c r="D91" s="297"/>
      <c r="E91" s="297"/>
      <c r="F91" s="297"/>
      <c r="G91" s="297"/>
      <c r="H91" s="297"/>
      <c r="I91" s="306"/>
    </row>
    <row r="92" spans="1:9" ht="27.6" customHeight="1">
      <c r="A92" s="19"/>
      <c r="B92" s="182" t="str">
        <f>Pencapaian!B67</f>
        <v>Output : Terlaksananya pendataan dan peraturan Dokumen / Arsip Daerah</v>
      </c>
      <c r="C92" s="305"/>
      <c r="D92" s="297"/>
      <c r="E92" s="297"/>
      <c r="F92" s="297"/>
      <c r="G92" s="297"/>
      <c r="H92" s="297"/>
      <c r="I92" s="306"/>
    </row>
    <row r="93" spans="1:9" ht="27.6" customHeight="1">
      <c r="A93" s="19"/>
      <c r="B93" s="182"/>
      <c r="C93" s="305"/>
      <c r="D93" s="297"/>
      <c r="E93" s="297"/>
      <c r="F93" s="297"/>
      <c r="G93" s="297"/>
      <c r="H93" s="297"/>
      <c r="I93" s="306"/>
    </row>
    <row r="94" spans="1:9" ht="31.5" customHeight="1">
      <c r="A94" s="309">
        <f>Pencapaian!A68</f>
        <v>8</v>
      </c>
      <c r="B94" s="310" t="str">
        <f>Pencapaian!B68</f>
        <v>Program Pemeliharaan Rutin/Berkala Sarana dan Prasarana Kearsipan</v>
      </c>
      <c r="C94" s="299"/>
      <c r="D94" s="290"/>
      <c r="E94" s="290"/>
      <c r="F94" s="290"/>
      <c r="G94" s="290"/>
      <c r="H94" s="290"/>
      <c r="I94" s="300"/>
    </row>
    <row r="95" spans="1:9" ht="27.6" customHeight="1">
      <c r="A95" s="19"/>
      <c r="B95" s="182" t="str">
        <f>Pencapaian!B70</f>
        <v>Pemeliharaan rutin berkala arsip daerah</v>
      </c>
      <c r="C95" s="305">
        <v>0</v>
      </c>
      <c r="D95" s="305">
        <v>0</v>
      </c>
      <c r="E95" s="305">
        <f>'Rencana Program'!S90</f>
        <v>75000000</v>
      </c>
      <c r="F95" s="305">
        <f>'Rencana Program'!U90</f>
        <v>75000000</v>
      </c>
      <c r="G95" s="305">
        <f>'Rencana Program'!W90</f>
        <v>75000000</v>
      </c>
      <c r="H95" s="305">
        <f>'Rencana Program'!Y90</f>
        <v>75000000</v>
      </c>
      <c r="I95" s="306"/>
    </row>
    <row r="96" spans="1:9" ht="27.6" customHeight="1">
      <c r="A96" s="19"/>
      <c r="B96" s="167" t="s">
        <v>306</v>
      </c>
      <c r="C96" s="305"/>
      <c r="D96" s="297"/>
      <c r="E96" s="297"/>
      <c r="F96" s="297"/>
      <c r="G96" s="297"/>
      <c r="H96" s="297"/>
      <c r="I96" s="306"/>
    </row>
    <row r="97" spans="1:9" ht="27.6" customHeight="1">
      <c r="A97" s="19"/>
      <c r="B97" s="167" t="str">
        <f>Pencapaian!B71</f>
        <v>Output : Terlaksananya pendataan dan penataan Dokumen /Arsip Daerah</v>
      </c>
      <c r="C97" s="305"/>
      <c r="D97" s="297"/>
      <c r="E97" s="297"/>
      <c r="F97" s="297"/>
      <c r="G97" s="297"/>
      <c r="H97" s="297"/>
      <c r="I97" s="306"/>
    </row>
    <row r="98" spans="1:9" ht="27.6" customHeight="1">
      <c r="A98" s="19"/>
      <c r="B98" s="167" t="str">
        <f>Pencapaian!B72</f>
        <v>Monitoring Evaluasi dan Pelaporan kondisi situasi data</v>
      </c>
      <c r="C98" s="305"/>
      <c r="D98" s="297"/>
      <c r="E98" s="305">
        <f>'Rencana Program'!S92</f>
        <v>75000000</v>
      </c>
      <c r="F98" s="305">
        <f>'Rencana Program'!U92</f>
        <v>75000000</v>
      </c>
      <c r="G98" s="305">
        <f>'Rencana Program'!W92</f>
        <v>75000000</v>
      </c>
      <c r="H98" s="305">
        <f>'Rencana Program'!Y92</f>
        <v>75000000</v>
      </c>
      <c r="I98" s="306"/>
    </row>
    <row r="99" spans="1:9" ht="27.6" customHeight="1">
      <c r="A99" s="19"/>
      <c r="B99" s="167" t="s">
        <v>306</v>
      </c>
      <c r="C99" s="305"/>
      <c r="D99" s="297"/>
      <c r="E99" s="297"/>
      <c r="F99" s="297"/>
      <c r="G99" s="297"/>
      <c r="H99" s="297"/>
      <c r="I99" s="306"/>
    </row>
    <row r="100" spans="1:9" ht="27.6" customHeight="1">
      <c r="A100" s="19"/>
      <c r="B100" s="167" t="str">
        <f>Pencapaian!B73</f>
        <v>Output : Terlaksananya Monitoring evaluasi dan pelaporan</v>
      </c>
      <c r="C100" s="305"/>
      <c r="D100" s="297"/>
      <c r="E100" s="297"/>
      <c r="F100" s="297"/>
      <c r="G100" s="297"/>
      <c r="H100" s="297"/>
      <c r="I100" s="306"/>
    </row>
    <row r="101" spans="1:9" ht="33.75" customHeight="1">
      <c r="A101" s="309">
        <f>Pencapaian!A74</f>
        <v>9</v>
      </c>
      <c r="B101" s="298" t="str">
        <f>Pencapaian!B74</f>
        <v>Program Peningkatan Kualitas Layanan Informasi</v>
      </c>
      <c r="C101" s="299"/>
      <c r="D101" s="290"/>
      <c r="E101" s="290"/>
      <c r="F101" s="290"/>
      <c r="G101" s="290"/>
      <c r="H101" s="290"/>
      <c r="I101" s="300"/>
    </row>
    <row r="102" spans="1:9" ht="27.6" customHeight="1">
      <c r="A102" s="407"/>
      <c r="B102" s="408" t="str">
        <f>Pencapaian!B76</f>
        <v>Penyusunan dan Penerbitan Naskah Sumber Arsip</v>
      </c>
      <c r="C102" s="409"/>
      <c r="D102" s="410"/>
      <c r="E102" s="409">
        <f>'Rencana Program'!S95</f>
        <v>25000000</v>
      </c>
      <c r="F102" s="409">
        <f>'Rencana Program'!U95</f>
        <v>25000000</v>
      </c>
      <c r="G102" s="409">
        <f>'Rencana Program'!W95</f>
        <v>25000000</v>
      </c>
      <c r="H102" s="409">
        <f>'Rencana Program'!Y95</f>
        <v>25000000</v>
      </c>
      <c r="I102" s="411"/>
    </row>
    <row r="103" spans="1:9" ht="27.6" customHeight="1">
      <c r="A103" s="19"/>
      <c r="B103" s="167" t="s">
        <v>306</v>
      </c>
      <c r="C103" s="305"/>
      <c r="D103" s="297"/>
      <c r="E103" s="297"/>
      <c r="F103" s="297"/>
      <c r="G103" s="297"/>
      <c r="H103" s="297"/>
      <c r="I103" s="306"/>
    </row>
    <row r="104" spans="1:9" ht="27.6" customHeight="1">
      <c r="A104" s="19"/>
      <c r="B104" s="167" t="str">
        <f>Pencapaian!B77</f>
        <v>Output : Terlaksananya penyusunan dan penerbitan naskah sumber arsip daerah</v>
      </c>
      <c r="C104" s="305"/>
      <c r="D104" s="297"/>
      <c r="E104" s="297"/>
      <c r="F104" s="297"/>
      <c r="G104" s="297"/>
      <c r="H104" s="297"/>
      <c r="I104" s="306"/>
    </row>
    <row r="105" spans="1:9" ht="27.6" customHeight="1">
      <c r="A105" s="239"/>
      <c r="B105" s="240"/>
      <c r="C105" s="307"/>
      <c r="D105" s="281"/>
      <c r="E105" s="281"/>
      <c r="F105" s="281"/>
      <c r="G105" s="281"/>
      <c r="H105" s="281"/>
      <c r="I105" s="308"/>
    </row>
    <row r="106" spans="1:9" ht="27.6" customHeight="1">
      <c r="A106" s="19"/>
      <c r="B106" s="182" t="str">
        <f>Pencapaian!B78</f>
        <v>Sosialisasi Penyuluhan Kearsipan diLingkungan Instansi Pemerintah</v>
      </c>
      <c r="C106" s="305">
        <v>0</v>
      </c>
      <c r="D106" s="305">
        <v>0</v>
      </c>
      <c r="E106" s="305">
        <f>'Rencana Program'!S98</f>
        <v>125000000</v>
      </c>
      <c r="F106" s="305">
        <f>'Rencana Program'!U98</f>
        <v>125000000</v>
      </c>
      <c r="G106" s="305">
        <f>'Rencana Program'!W98</f>
        <v>125000000</v>
      </c>
      <c r="H106" s="305">
        <f>'Rencana Program'!Y98</f>
        <v>125000000</v>
      </c>
      <c r="I106" s="306"/>
    </row>
    <row r="107" spans="1:9" ht="27.6" customHeight="1">
      <c r="A107" s="19"/>
      <c r="B107" s="167" t="s">
        <v>306</v>
      </c>
      <c r="C107" s="305"/>
      <c r="D107" s="297"/>
      <c r="E107" s="297"/>
      <c r="F107" s="297"/>
      <c r="G107" s="297"/>
      <c r="H107" s="297"/>
      <c r="I107" s="306"/>
    </row>
    <row r="108" spans="1:9" ht="27.6" customHeight="1">
      <c r="A108" s="19"/>
      <c r="B108" s="182" t="str">
        <f>Pencapaian!B79</f>
        <v>Output : Terlaksananya sosialisasi / penyuluhan kearsipan di lingkungan istansi pemerintah</v>
      </c>
      <c r="C108" s="305"/>
      <c r="D108" s="297"/>
      <c r="E108" s="297"/>
      <c r="F108" s="297"/>
      <c r="G108" s="297"/>
      <c r="H108" s="297"/>
      <c r="I108" s="306"/>
    </row>
    <row r="109" spans="1:9" ht="27.6" customHeight="1">
      <c r="A109" s="301"/>
      <c r="B109" s="301"/>
      <c r="C109" s="301"/>
      <c r="D109" s="301"/>
      <c r="E109" s="301"/>
      <c r="F109" s="301"/>
      <c r="G109" s="301"/>
      <c r="H109" s="301"/>
      <c r="I109" s="301"/>
    </row>
    <row r="110" spans="1:9" ht="42" customHeight="1">
      <c r="A110" s="42"/>
      <c r="B110" s="42"/>
      <c r="C110" s="42"/>
      <c r="D110" s="42"/>
      <c r="E110" s="42"/>
      <c r="F110" s="42"/>
      <c r="G110" s="42"/>
      <c r="H110" s="42"/>
      <c r="I110" s="42"/>
    </row>
    <row r="111" spans="1:9" ht="15.75">
      <c r="F111" s="604" t="s">
        <v>219</v>
      </c>
      <c r="G111" s="604"/>
      <c r="H111" s="604"/>
    </row>
    <row r="112" spans="1:9" ht="15.75">
      <c r="F112" s="238"/>
      <c r="G112" s="238"/>
      <c r="H112" s="238"/>
    </row>
    <row r="113" spans="6:8" ht="15.75">
      <c r="F113" s="238"/>
      <c r="G113" s="238"/>
      <c r="H113" s="238"/>
    </row>
    <row r="114" spans="6:8" ht="15.75">
      <c r="F114" s="603" t="s">
        <v>223</v>
      </c>
      <c r="G114" s="603"/>
      <c r="H114" s="603"/>
    </row>
    <row r="115" spans="6:8" ht="15.75">
      <c r="F115" s="605" t="s">
        <v>220</v>
      </c>
      <c r="G115" s="605"/>
      <c r="H115" s="605"/>
    </row>
    <row r="116" spans="6:8" ht="15.75">
      <c r="F116" s="604" t="s">
        <v>221</v>
      </c>
      <c r="G116" s="604"/>
      <c r="H116" s="604"/>
    </row>
    <row r="117" spans="6:8" ht="15.75">
      <c r="F117" s="237"/>
      <c r="G117" s="237"/>
      <c r="H117" s="237"/>
    </row>
  </sheetData>
  <mergeCells count="9">
    <mergeCell ref="F111:H111"/>
    <mergeCell ref="F114:H114"/>
    <mergeCell ref="F115:H115"/>
    <mergeCell ref="F116:H116"/>
    <mergeCell ref="A2:I2"/>
    <mergeCell ref="B4:B5"/>
    <mergeCell ref="A4:A5"/>
    <mergeCell ref="D4:H4"/>
    <mergeCell ref="I4:I5"/>
  </mergeCells>
  <pageMargins left="0.5" right="0.25" top="0.25" bottom="0.25" header="0.31496062992126" footer="0.31496062992126"/>
  <pageSetup paperSize="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Pencapaian</vt:lpstr>
      <vt:lpstr>Anggaran</vt:lpstr>
      <vt:lpstr>Tujuan dan Sasaran</vt:lpstr>
      <vt:lpstr>Rencana Program</vt:lpstr>
      <vt:lpstr>Indikator</vt:lpstr>
      <vt:lpstr>Anggaran!Print_Titles</vt:lpstr>
      <vt:lpstr>Indikator!Print_Titles</vt:lpstr>
      <vt:lpstr>Pencapaian!Print_Titles</vt:lpstr>
      <vt:lpstr>'Rencana Program'!Print_Titles</vt:lpstr>
      <vt:lpstr>'Tujuan dan Sasaran'!Print_Titles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SE7EN</cp:lastModifiedBy>
  <cp:lastPrinted>2014-10-01T07:10:25Z</cp:lastPrinted>
  <dcterms:created xsi:type="dcterms:W3CDTF">2014-08-19T01:14:20Z</dcterms:created>
  <dcterms:modified xsi:type="dcterms:W3CDTF">2014-10-01T07:11:55Z</dcterms:modified>
</cp:coreProperties>
</file>